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ELERATOR\Monte Carlo software\docs\"/>
    </mc:Choice>
  </mc:AlternateContent>
  <xr:revisionPtr revIDLastSave="0" documentId="8_{4BBADF14-AC46-4C86-967E-98363B915D26}" xr6:coauthVersionLast="47" xr6:coauthVersionMax="47" xr10:uidLastSave="{00000000-0000-0000-0000-000000000000}"/>
  <bookViews>
    <workbookView xWindow="-110" yWindow="-110" windowWidth="38620" windowHeight="21100" xr2:uid="{6E147E23-854F-4C97-A362-9E154E4D8E03}"/>
  </bookViews>
  <sheets>
    <sheet name="Read me" sheetId="1" r:id="rId1"/>
    <sheet name="Data" sheetId="2" r:id="rId2"/>
    <sheet name="1 Resampling" sheetId="3" r:id="rId3"/>
    <sheet name="2 Distribution" sheetId="4" r:id="rId4"/>
    <sheet name="3 Interval" sheetId="6" r:id="rId5"/>
    <sheet name="4 Regression" sheetId="7" r:id="rId6"/>
  </sheets>
  <definedNames>
    <definedName name="fx.RiskAboutλ" comment="Attribution and license notices. Call as =fx.RiskAboutλ()">_xlfn.LAMBDA( _xlfn.VSTACK( "Monte Carlo LAMBDA library " &amp; fx.RiskVersionλ(), "Copyright (c) 2026 W Phillips, edgewisedata.com", "License: MIT", "", "Derived from, and with thanks to:", "  XLRisk - https://github.com/pyscripter/XLRisk (MIT)", "  ProbabilityManagement.org - ChanceCalc Plus (MIT),", "    Copyright 2012-2026 Probability Management, Inc.", "  HDR pseudo-random generator - Hubbard Decision Research", "  Metalog distribution - Tom Keelin, Decision Analysis 13(4), 2016", "  Utility with linear risk tolerance - after Roger Myerson's SIMTools", "  Numeric inversion - Derflinger, Hormann and Leydold, ACM TOMACS 20(4), 2010", "  Noncentral t - Lenth, AS 243, 1989. Owen's T - Owen, 1956", "  Expected Shortfall - Acerbi and Tasche, 2002", "  Archimedean copula sampling - Marshall and Olkin, 1988; Hofert, 2008", "  Positive stable variates - Kanter, 1975. Log-series variates - Kemp, 1981", "  t copula - McNeil, Frey and Embrechts, Quantitative Risk Management", "  Time series - Box, Jenkins and Reinsel; Hamilton; Glasserman; Merton, 1976;", "    CIR QE scheme - Andersen, 2008; GARCH - Bollerslev, 1986; GJR, 1993;", "    ARMA estimation - Hannan and Rissanen, 1982", "  SARIMA - Box, Jenkins and Reinsel, Time Series Analysis (airline model)", "  Diagnostics - Shapiro-Wilk after Royston, AS R94, 1995; Anderson-Darling after", "    D'Agostino and Stephens, 1986 and Marsaglia, 2004; Jarque and Bera, 1987;", "    Belsley, Kuh and Welsch, 1980", "  Regression tests - Durbin and Watson, 1950; Cook, 1977; Breusch and Pagan, 1979;", "    Koenker, 1981; White, 1980; Breusch, 1978; Godfrey, 1978; Ramsey, 1969", "  Series tests - Bartlett, 1946; Ljung and Box, 1978; Engle, 1982; Dickey and Fuller,", "    1979; MacKinnon, 1994 and 2010; Phillips and Perron, 1988; Kwiatkowski, Phillips,", "    Schmidt and Shin, 1992; Hobijn, Franses and Ooms, 1998; Box and Cox, 1964", "  Holt-Winters - Holt, 1957; Winters, 1960; Gardner and McKenzie, 1985", "  Benford test - Newcomb, 1881; Benford, 1938; Nigrini, 2012. Ellipse - Hotelling, 1931", "  Bootstrap - Efron, 1979 and 1987; Kunsch, 1989; Davison and Hinkley, 1997", "  Portfolios - Markowitz, 1952; Merton, 1972; Black, 1972; Elton and Gruber, 1973;", "    Benninga, Financial Modeling", "  VAR and VECM - Sims, 1980; Granger, 1969; Lutkepohl, 2005; Hosking, 1980; Johansen,", "    1988 and 1991; critical values MacKinnon, Haug and Michelis, 1999 (via statsmodels)", "  Forecasting toolkit - Hyndman and Koehler, 2006; Theil, 1966; Burg, 1967; Parzen,", "    1961; Cochrane and Orcutt, 1949; Prais and Winsten, 1954; Woodward, Bottone and", "    Gray, 1997; Woodward, Sadler and Robertson, Time Series for Data Science, 2022", "  Polynomial roots - Aberth, 1973; Ehrlich, 1967; Faddeev-LeVerrier", "  @RISK argument conventions (Lumivero), for migration convenience", "", "@RISK is a trademark of Palisade / Lumivero. Names mirror XLRisk's for", "migration convenience only; this library is not affiliated or endorsed." ) )</definedName>
    <definedName name="fx.RiskBootIdxλ" comment="Bootstrap row numbers from uniforms U (Trials x N): with replacement INT(u N) + 1, in_x000a_moving blocks of BlockSize, or - Replace FALSE - a permutation per row, by sorting on_x000a_the uniforms (all rows in one sort: the key is row number + uniform)._x000a_@param U     ">_xlfn.LAMBDA(_xlpm.U,_xlpm.BlockSize,_xlpm.Replace, _xlfn.LET( _xlpm.tn, ROWS(_xlpm.U), _xlpm.n, COLUMNS(_xlpm.U), _xlpm.j, _xlfn.SEQUENCE(1, _xlpm.n), _xlpm.starts, INT(_xlpm.U * (_xlpm.n - _xlpm.BlockSize + 1)) + 1, _xlpm.blocks, _xlfn.CHOOSECOLS(_xlpm.starts, INT((_xlpm.j - 1) / _xlpm.BlockSize) + 1) + MOD(_xlpm.j - 1, _xlpm.BlockSize), _xlpm.perm, _xlfn.WRAPROWS(_xlfn.SORTBY(_xlfn.TOCOL(_xlpm.j + 0 * _xlpm.U), _xlfn.TOCOL(_xlfn.SEQUENCE(_xlpm.tn) + _xlpm.U)), _xlpm.n), IF(_xlpm.Replace, IF(_xlpm.BlockSize = 1, INT(_xlpm.U * _xlpm.n) + 1, _xlpm.blocks), _xlpm.perm) ) )</definedName>
    <definedName name="fx.RiskBootstrapCIλ" comment="Bootstrap confidence interval of a statistic: 12 x 2 - a title row, a header, then_x000a_Estimate (the statistic on the data), Bootstrap mean, Bias (mean - estimate), Std error_x000a_(of the bootstrap values), Lower, Upper, the percentiles of the bootstrap values tha">_xlfn.LAMBDA(_xlpm.Data,_xlpm.Statistic,_xlop.Level,_xlop.Method,_xlop.Trials,_xlop.BlockSize,_xlop.VarID,_xlop.Seed,_xlop.Name, _xlfn.LET( _xlpm.lv, IF(_xlfn.ISOMITTED(_xlpm.Level), 0.95, _xlpm.Level), _xlpm.meth, UPPER(IF(_xlfn.ISOMITTED(_xlpm.Method), "BCa", _xlpm.Method)), _xlpm.tn, IF(_xlfn.ISOMITTED(_xlpm.Trials), 1000, _xlpm.Trials), _xlpm.nm, IF(_xlfn.ISOMITTED(_xlpm.Name), "Statistic", _xlpm.Name &amp; ""), _xlpm.al, 1 - _xlpm.lv, _xlpm.est, _xlpm.Statistic(_xlpm.Data), _xlpm.boots, fx.RiskBootstrapλ(_xlpm.Data, _xlpm.Statistic, _xlpm.tn, IF(_xlfn.ISOMITTED(_xlpm.BlockSize), 1, _xlpm.BlockSize), TRUE, "Together", IF(_xlfn.ISOMITTED(_xlpm.VarID), 1, _xlpm.VarID), IF(_xlfn.ISOMITTED(_xlpm.Seed), 0, _xlpm.Seed)), _xlpm.n, ROWS(_xlpm.Data), _xlpm.z0, _xlfn.NORM.S.INV(SUM(--(_xlpm.boots &lt; _xlpm.est)) / _xlpm.tn), _xlpm.jack, IF(_xlpm.meth = "BCA", _xlfn.MAP(_xlfn.SEQUENCE(_xlpm.n), _xlfn.LAMBDA(_xlpm.i, _xlpm.Statistic(_xlfn._xlws.FILTER(_xlpm.Data, _xlfn.SEQUENCE(_xlpm.n) &lt;&gt; _xlpm.i)))), 0), _xlpm.dev, AVERAGE(_xlpm.jack) - _xlpm.jack, _xlpm.acc, SUM(_xlpm.dev ^ 3) / (6 * SUMSQ(_xlpm.dev) ^ 1.5), _xlpm.adj, _xlfn.LAMBDA(_xlpm.q, _xlfn.LET(_xlpm.zq, _xlfn.NORM.S.INV(_xlpm.q), _xlfn.NORM.S.DIST(_xlpm.z0 + (_xlpm.z0 + _xlpm.zq) / (1 - _xlpm.acc * (_xlpm.z0 + _xlpm.zq)), TRUE))), _xlpm.plo, IF(_xlpm.meth = "BCA", _xlpm.adj(_xlpm.al / 2), _xlpm.al / 2), _xlpm.phi, IF(_xlpm.meth = "BCA", _xlpm.adj(1 - _xlpm.al / 2), 1 - _xlpm.al / 2), _xlpm.qlo, _xlfn.PERCENTILE.INC(_xlpm.boots, _xlpm.plo), _xlpm.qhi, _xlfn.PERCENTILE.INC(_xlpm.boots, _xlpm.phi), _xlpm.lo, IF(_xlpm.meth = "BASIC", 2 * _xlpm.est - _xlpm.qhi, _xlpm.qlo), _xlpm.hi, IF(_xlpm.meth = "BASIC", 2 * _xlpm.est - _xlpm.qlo, _xlpm.qhi), _xlpm.pc, ROUND(_xlpm.lv * 100, 4) &amp; "%", IF(OR(_xlpm.lv &lt;= 0, _xlpm.lv &gt;= 1, AND(_xlpm.meth &lt;&gt; "BCA", _xlpm.meth &lt;&gt; "PERCENTILE", _xlpm.meth &lt;&gt; "BASIC")), #NUM!, _xlfn.VSTACK( _xlfn.HSTACK("Bootstrap " &amp; _xlpm.pc &amp; " interval: " &amp; _xlpm.nm, ""), _xlfn.HSTACK("Item", "Value"), _xlfn.HSTACK("Estimate", _xlpm.est), _xlfn.HSTACK("Bootstrap mean", AVERAGE(_xlpm.boots)), _xlfn.HSTACK("Bias", AVERAGE(_xlpm.boots) - _xlpm.est), _xlfn.HSTACK("Std error", _xlfn.STDEV.S(_xlpm.boots)), _xlfn.HSTACK("Lower " &amp; _xlpm.pc, _xlpm.lo), _xlfn.HSTACK("Upper " &amp; _xlpm.pc, _xlpm.hi), _xlfn.HSTACK("Lower percentile used", IF(_xlpm.meth = "BASIC", 1 - _xlpm.phi, _xlpm.plo)), _xlfn.HSTACK("Upper percentile used", IF(_xlpm.meth = "BASIC", 1 - _xlpm.plo, _xlpm.phi)), _xlfn.HSTACK("Method", IF(_xlpm.meth = "BCA", "BCa", PROPER(_xlpm.meth))), _xlfn.HSTACK("Trials", _xlpm.tn))) ) )</definedName>
    <definedName name="fx.RiskBootstrapIndexλ" comment="Bootstrap row numbers: Trials x N, each row one resample of the rows 1 ... N._x000a_@param N          Number of rows in the data_x000a_@param Trials     Optional resamples. Default 1000_x000a_@param BlockSize  Optional moving-block length. Default 1 (single rows)_x000a_@param Re">_xlfn.LAMBDA(_xlpm.N,_xlop.Trials,_xlop.BlockSize,_xlop.Replace,_xlop.VarID,_xlop.Seed, _xlfn.LET( _xlpm.tn, IF(_xlfn.ISOMITTED(_xlpm.Trials), 1000, _xlpm.Trials), _xlpm.bs, IF(_xlfn.ISOMITTED(_xlpm.BlockSize), 1, _xlpm.BlockSize), _xlpm.rep, IF(_xlfn.ISOMITTED(_xlpm.Replace), TRUE, _xlpm.Replace), IF(OR(_xlpm.N &lt; 2, _xlpm.bs &lt; 1, _xlpm.bs &gt; _xlpm.N, _xlpm.bs &lt;&gt; INT(_xlpm.bs), AND(NOT(_xlpm.rep), _xlpm.bs &gt; 1)), #NUM!, fx.RiskBootIdxλ(fx.RiskTSUλ(_xlpm.tn, _xlpm.N, IF(_xlfn.ISOMITTED(_xlpm.VarID), 1, _xlpm.VarID), IF(_xlfn.ISOMITTED(_xlpm.Seed), 0, _xlpm.Seed), 5), _xlpm.bs, _xlpm.rep)) ) )</definedName>
    <definedName name="fx.RiskBootstrapRegressλ" comment="Bootstrap of a linear regression's coefficients: (m+2) x 5 - a title row, a header,_x000a_then per coefficient Estimate (OLS), Bootstrap SE and the percentile interval._x000a_&quot;Pairs&quot;      (default) resamples whole rows (y, x) - robust when the error variance_x000a_changes ">_xlfn.LAMBDA(_xlpm.Y,_xlpm.X,_xlop.Method,_xlop.Level,_xlop.Trials,_xlop.VarID,_xlop.Seed,_xlop.Intercept, _xlfn.LET( _xlpm.pairs, IF(_xlfn.ISOMITTED(_xlpm.Method), TRUE, UPPER(LEFT(_xlpm.Method, 1)) = "P"), _xlpm.lv, IF(_xlfn.ISOMITTED(_xlpm.Level), 0.95, _xlpm.Level), _xlpm.tn, IF(_xlfn.ISOMITTED(_xlpm.Trials), 1000, _xlpm.Trials), _xlpm.ic, IF(_xlfn.ISOMITTED(_xlpm.Intercept), TRUE, _xlpm.Intercept), _xlpm.y, _xlfn.TOCOL(_xlpm.Y), _xlpm.n, ROWS(_xlpm.y), _xlpm.k, COLUMNS(_xlpm.X), _xlpm.m, _xlpm.k + _xlpm.ic, _xlpm.rev, _xlfn.SEQUENCE(1, _xlpm.k, _xlpm.k, -1), _xlpm.coefs, _xlfn.LAMBDA(_xlpm.yy,_xlpm.xx, _xlfn.LET(_xlpm.f, LINEST(_xlpm.yy, _xlpm.xx, _xlpm.ic), IF(_xlpm.ic, _xlfn.HSTACK(INDEX(_xlpm.f, 1, _xlpm.k + 1), _xlfn.CHOOSECOLS(_xlpm.f, _xlpm.rev)), _xlfn.CHOOSECOLS(_xlpm.f, _xlpm.rev)))), _xlpm.est, _xlpm.coefs(_xlpm.y, _xlpm.X), _xlpm.rr, fx.RiskRegressResidsλ(_xlpm.y, _xlpm.X, _xlpm.ic), _xlpm.fitted, _xlfn.DROP(_xlfn.CHOOSECOLS(_xlpm.rr, 3), 2), _xlpm.lev, _xlfn.DROP(_xlfn.CHOOSECOLS(_xlpm.rr, 7), 2), _xlpm.modres, _xlfn.DROP(_xlfn.CHOOSECOLS(_xlpm.rr, 4), 2) / SQRT(1 - _xlpm.lev), _xlpm.cres, _xlpm.modres - AVERAGE(_xlpm.modres), _xlpm.idx, fx.RiskBootIdxλ(fx.RiskTSUλ(_xlpm.tn, _xlpm.n, IF(_xlfn.ISOMITTED(_xlpm.VarID), 1, _xlpm.VarID), IF(_xlfn.ISOMITTED(_xlpm.Seed), 0, _xlpm.Seed), 5), 1, TRUE), _xlpm.one, _xlfn.LAMBDA(_xlpm.r, _xlfn.LET(_xlpm.ix, _xlfn.TOCOL(_xlpm.r), IF(_xlpm.pairs, _xlpm.coefs(_xlfn.CHOOSEROWS(_xlpm.y, _xlpm.ix), _xlfn.CHOOSEROWS(_xlpm.X, _xlpm.ix)), _xlpm.coefs(_xlpm.fitted + _xlfn.CHOOSEROWS(_xlpm.cres, _xlpm.ix), _xlpm.X)))), _xlpm.boots, _xlfn.DROP(_xlfn.REDUCE(0, _xlfn.SEQUENCE(_xlpm.m), _xlfn.LAMBDA(_xlpm.acc,_xlpm.j, _xlfn.HSTACK(_xlpm.acc, _xlfn.BYROW(_xlpm.idx, _xlfn.LAMBDA(_xlpm.r, INDEX(_xlpm.one(_xlpm.r), 1, _xlpm.j)))))), , 1), _xlpm.al, 1 - _xlpm.lv, _xlpm.pc, ROUND(_xlpm.lv * 100, 4) &amp; "%", _xlpm.nmx, IF(_xlpm.ic, _xlfn.VSTACK("Intercept", "X" &amp; _xlfn.SEQUENCE(_xlpm.k)), "X" &amp; _xlfn.SEQUENCE(_xlpm.k)), IF(OR(ROWS(_xlpm.X) &lt;&gt; _xlpm.n, _xlpm.n &lt;= _xlpm.m + 1, _xlpm.lv &lt;= 0, _xlpm.lv &gt;= 1, _xlpm.tn &lt; 2), #NUM!, _xlfn.VSTACK( _xlfn.HSTACK("Bootstrap regression (" &amp; IF(_xlpm.pairs, "pairs", "residuals") &amp; ", " &amp; _xlpm.tn &amp; " trials)", "", "", "", ""), _xlfn.HSTACK("Term", "Estimate", "Bootstrap SE", "Lower " &amp; _xlpm.pc, "Upper " &amp; _xlpm.pc), _xlfn.HSTACK(_xlpm.nmx, _xlfn.TOCOL(_xlpm.est), _xlfn.TOCOL(_xlfn.BYCOL(_xlpm.boots, _xlfn.LAMBDA(_xlpm.c, _xlfn.STDEV.S(_xlpm.c)))), _xlfn.TOCOL(_xlfn.BYCOL(_xlpm.boots, _xlfn.LAMBDA(_xlpm.c, _xlfn.PERCENTILE.INC(_xlpm.c, _xlpm.al / 2)))), _xlfn.TOCOL(_xlfn.BYCOL(_xlpm.boots, _xlfn.LAMBDA(_xlpm.c, _xlfn.PERCENTILE.INC(_xlpm.c, 1 - _xlpm.al / 2))))))) ) )</definedName>
    <definedName name="fx.RiskBootstrapλ" comment="Bootstrap distribution of a statistic: Trials x 1, Statistic applied to each resample_x000a_of Data. Feed it to fx.RiskVaRλ, fx.RiskStatsλ or the histogram chart._x000a_@param Data       n x k, rows are observations_x000a_@param Statistic  LAMBDA(sample) returning a number">_xlfn.LAMBDA(_xlpm.Data,_xlpm.Statistic,_xlop.Trials,_xlop.BlockSize,_xlop.Replace,_xlop.Columns,_xlop.VarID,_xlop.Seed, _xlfn.LET( _xlpm.tn, IF(_xlfn.ISOMITTED(_xlpm.Trials), 1000, _xlpm.Trials), _xlpm.bs, IF(_xlfn.ISOMITTED(_xlpm.BlockSize), 1, _xlpm.BlockSize), _xlpm.rep, IF(_xlfn.ISOMITTED(_xlpm.Replace), TRUE, _xlpm.Replace), _xlpm.indep, IF(_xlfn.ISOMITTED(_xlpm.Columns), FALSE, UPPER(LEFT(_xlpm.Columns, 1)) = "I"), _xlpm.vid, IF(_xlfn.ISOMITTED(_xlpm.VarID), 1, _xlpm.VarID), _xlpm.sd, IF(_xlfn.ISOMITTED(_xlpm.Seed), 0, _xlpm.Seed), _xlpm.n, ROWS(_xlpm.Data), _xlpm.k, COLUMNS(_xlpm.Data), _xlpm.cols, _xlfn.SEQUENCE(1, _xlpm.k), _xlpm.colidx, _xlfn.LAMBDA(_xlpm.j, fx.RiskBootIdxλ(fx.RiskHDRλ(_xlfn.SEQUENCE(_xlpm.tn), _xlpm.vid, _xlpm.sd, _xlfn.SEQUENCE(1, _xlpm.n) + (_xlpm.j - 1) * _xlpm.n, 5), _xlpm.bs, _xlpm.rep)), _xlpm.idx, IF(_xlpm.indep, _xlfn.DROP(_xlfn.REDUCE(0, _xlfn.SEQUENCE(_xlpm.k), _xlfn.LAMBDA(_xlpm.acc,_xlpm.j, _xlfn.HSTACK(_xlpm.acc, _xlpm.colidx(_xlpm.j)))), , 1), fx.RiskBootIdxλ(fx.RiskTSUλ(_xlpm.tn, _xlpm.n, _xlpm.vid, _xlpm.sd, 5), _xlpm.bs, _xlpm.rep)), IF(OR(_xlpm.n &lt; 2, _xlpm.tn &lt; 1, _xlpm.tn &lt;&gt; INT(_xlpm.tn), _xlpm.bs &lt; 1, _xlpm.bs &gt; _xlpm.n, _xlpm.bs &lt;&gt; INT(_xlpm.bs), AND(NOT(_xlpm.rep), _xlpm.bs &gt; 1)), #NUM!, IF(_xlpm.indep, _xlfn.BYROW(_xlpm.idx, _xlfn.LAMBDA(_xlpm.r, _xlpm.Statistic(INDEX(_xlpm.Data, _xlfn.WRAPCOLS(_xlpm.r, _xlpm.n), _xlpm.cols)))), _xlfn.BYROW(_xlpm.idx, _xlfn.LAMBDA(_xlpm.r, _xlpm.Statistic(INDEX(_xlpm.Data, _xlfn.TOCOL(_xlpm.r), _xlpm.cols)))))) ) )</definedName>
    <definedName name="fx.RiskChartGridλ" comment="The bin grid for fx.RiskChartHistλ: one row, {left edge, bin width}, with the_x000a_Lower and Upper percentiles on bin edges where possible (see the section notes)._x000a_@param Trials  A spilled array of simulated values, e.g. A2#_x000a_@param Bins    Number of bins_x000a_@para">_xlfn.LAMBDA(_xlpm.Trials,_xlpm.Bins,_xlpm.Lower,_xlpm.Upper, _xlfn.LET( _xlpm.flat, _xlfn.TOCOL(_xlpm.Trials), _xlpm.mn, MIN(_xlpm.flat), _xlpm.mx, MAX(_xlpm.flat), _xlpm.vLo, _xlfn.PERCENTILE.INC(_xlpm.flat, _xlpm.Lower), _xlpm.vHi, _xlfn.PERCENTILE.INC(_xlpm.flat, _xlpm.Upper), _xlpm.band, _xlpm.vHi - _xlpm.vLo, _xlpm.m, _xlfn.SEQUENCE(_xlpm.Bins), _xlpm.used, IF(_xlpm.band &gt; 0, ROUNDUP((_xlpm.vLo - _xlpm.mn) * _xlpm.m / _xlpm.band, 0) + _xlpm.m + ROUNDUP((_xlpm.mx - _xlpm.vHi) * _xlpm.m / _xlpm.band, 0), _xlpm.Bins + 1), _xlpm.best, MAX(IF(_xlpm.used &lt;= _xlpm.Bins, _xlpm.m, 0)), IF(_xlpm.best = 0, _xlfn.HSTACK(_xlpm.mn, (_xlpm.mx - _xlpm.mn) / _xlpm.Bins), _xlfn.LET( _xlpm.a, ROUNDUP((_xlpm.vLo - _xlpm.mn) * _xlpm.best / _xlpm.band, 0), _xlpm.b, ROUNDUP((_xlpm.mx - _xlpm.vHi) * _xlpm.best / _xlpm.band, 0), _xlpm.padLeft, INT((_xlpm.Bins - _xlpm.a - _xlpm.best - _xlpm.b) / 2), _xlfn.HSTACK(_xlpm.vLo - (_xlpm.a + _xlpm.padLeft) * _xlpm.band / _xlpm.best, _xlpm.band / _xlpm.best))) ) )</definedName>
    <definedName name="fx.RiskChartHistλ" comment="Everything a histogram chart needs, in one spill of Bins + 6 rows by 8 columns:_x000a_row 1 the title (the variable's name); rows 2-5 the Lower, P50 and Upper lines_x000a_(label such as &quot;P50  103.9&quot;, value, X0, X1, Y0, Y1); then the bins (center, edges,_x000a_In band / Tai">_xlfn.LAMBDA(_xlpm.Trials,_xlop.Bins,_xlop.Lower,_xlop.Upper,_xlop.Name, _xlfn.LET( _xlpm.flat, _xlfn.TOCOL(_xlpm.Trials), _xlpm.nm, IF(_xlfn.ISOMITTED(_xlpm.Name), fx.RiskVarNameλ(_xlpm.Trials), fx.RiskVarNameλ(_xlpm.Trials, _xlpm.Name)), _xlpm.k, IF(_xlfn.ISOMITTED(_xlpm.Bins), 30, _xlpm.Bins), _xlpm.pLo, IF(_xlfn.ISOMITTED(_xlpm.Lower), 0.1, _xlpm.Lower), _xlpm.pHi, IF(_xlfn.ISOMITTED(_xlpm.Upper), 0.9, _xlpm.Upper), IF(OR(_xlpm.k &lt; 1, _xlpm.k &lt;&gt; INT(_xlpm.k), _xlpm.pLo &lt; 0, _xlpm.pHi &gt; 1, _xlpm.pLo &gt;= _xlpm.pHi, MAX(_xlpm.flat) &lt;= MIN(_xlpm.flat)), #NUM!, _xlfn.LET( _xlpm.g, fx.RiskChartGridλ(_xlpm.flat, _xlpm.k, _xlpm.pLo, _xlpm.pHi), _xlpm.lo, INDEX(_xlpm.g, 1, 1), _xlpm.w, INDEX(_xlpm.g, 1, 2), _xlpm.i, _xlfn.SEQUENCE(_xlpm.k), _xlpm.edgeLo, _xlpm.lo + (_xlpm.i - 1) * _xlpm.w, _xlpm.edgeHi, _xlpm.lo + _xlpm.i * _xlpm.w, _xlpm.mid, (_xlpm.edgeLo + _xlpm.edgeHi) / 2, _xlpm.bin, IF(_xlpm.flat &gt;= _xlpm.lo + _xlpm.k * _xlpm.w, _xlpm.k, IF(_xlpm.flat &lt; _xlpm.lo, 1, INT((_xlpm.flat - _xlpm.lo) / _xlpm.w) + 1)), _xlpm.counts, _xlfn.DROP(FREQUENCY(_xlpm.bin, _xlpm.i), -1), _xlpm.p, _xlfn.VSTACK(_xlpm.pLo, 0.5, _xlpm.pHi), _xlpm.v, _xlfn.MAP(_xlpm.p, _xlfn.LAMBDA(_xlpm.q, _xlfn.PERCENTILE.INC(_xlpm.flat, _xlpm.q))), _xlpm.inside, (_xlpm.mid &gt;= INDEX(_xlpm.v, 1)) * (_xlpm.mid &lt;= INDEX(_xlpm.v, 3)), _xlpm.dp, IF(ABS(_xlpm.v) &gt;= 1000, 0, IF(ABS(_xlpm.v) &gt;= 10, 1, 3)), _xlpm.x, (_xlpm.v - _xlpm.lo) / (_xlpm.k * _xlpm.w), _xlpm.marks, _xlfn.HSTACK("P" &amp; ROUND(_xlpm.p * 100, 4) &amp; "  " &amp; FIXED(_xlpm.v, _xlpm.dp), _xlpm.v, _xlpm.x, _xlpm.x, 0 * _xlpm.v, 0 * _xlpm.v + 1), _xlpm.body, _xlfn.HSTACK(_xlpm.mid, _xlpm.edgeLo, _xlpm.edgeHi, _xlpm.counts * _xlpm.inside, _xlpm.counts * (1 - _xlpm.inside), _xlpm.counts, _xlfn.SCAN(0, _xlpm.counts, _xlfn.LAMBDA(_xlpm.acc,_xlpm.b, _xlpm.acc + _xlpm.b)) / ROWS(_xlpm.flat), _xlpm.i / _xlpm.k), _xlfn.VSTACK(_xlfn.EXPAND(_xlpm.nm, 1, 8, ""), _xlfn.EXPAND({"Label","Value","X0","X1","Y0","Y1"}, 1, 8, ""), _xlfn.EXPAND(_xlpm.marks, 3, 8, ""), {"Bin","From","To","In band","Tail","Count","Cumulative %","X"}, _xlpm.body))) ) )</definedName>
    <definedName name="fx.RiskHDRλ" comment="The HDR counter-based pseudo-random generator. Returns a uniform in (0,1)._x000a_Stateless and reproducible - the same inputs always give the same number, and it_x000a_matches the SIPmath reference implementations in Python, R and JavaScript._x000a_You normally want fx.Ris">_xlfn.LAMBDA(_xlpm.Counter,_xlpm.VarID,_xlpm.Entity,_xlpm.TimeID,_xlpm.AgentID, _xlfn.LET( _xlpm.mixA, MOD(MOD(999999999999989, MOD(_xlpm.Counter*2499997 + _xlpm.VarID*1800451 + _xlpm.Entity*2000371 + _xlpm.TimeID*1796777 + _xlpm.AgentID*2299603, 7450589)*4658 + 7450581)*383, 99991), _xlpm.mixB, MOD(MOD(999999999999989, MOD(_xlpm.Counter*2246527 + _xlpm.VarID*2399993 + _xlpm.Entity*2100869 + _xlpm.TimeID*1918303 + _xlpm.AgentID*1624729, 7450987)*7580 + 7560584)*17669, 7440893), (MOD((_xlpm.mixA*7440893 + _xlpm.mixB)*1343, 4294967296) + 0.5) / 4294967296 ) )</definedName>
    <definedName name="fx.RiskModeλ" comment="The most likely value of a spilled array of trials._x000a_When the trials take few distinct values (a discrete distribution) this is the exact_x000a_mode. For continuous trials, where no value repeats and MODE returns #N/A, it is_x000a_estimated as the center of the talles">_xlfn.LAMBDA(_xlpm.Trials,_xlop.Bins, _xlfn.LET( _xlpm.flat, _xlfn.TOCOL(_xlpm.Trials), _xlpm.n, ROWS(_xlpm.flat), _xlpm.discrete, ROWS(_xlfn.UNIQUE(_xlpm.flat)) &lt;= _xlpm.n / 2, _xlpm.k, IF(_xlfn.ISOMITTED(_xlpm.Bins), MAX(1, MIN(100, ROUND(SQRT(_xlpm.n), 0))), _xlpm.Bins), _xlpm.lo, MIN(_xlpm.flat), _xlpm.w, (MAX(_xlpm.flat) - _xlpm.lo) / _xlpm.k, _xlpm.bin, IF(_xlpm.w &gt; 0, IF(_xlpm.flat &gt;= _xlpm.lo + _xlpm.k * _xlpm.w, _xlpm.k, INT((_xlpm.flat - _xlpm.lo) / _xlpm.w) + 1), 1), _xlpm.counts, _xlfn.DROP(FREQUENCY(_xlpm.bin, _xlfn.SEQUENCE(_xlpm.k)), -1), IF(_xlpm.discrete, _xlfn.MODE.SNGL(_xlpm.flat), IF(_xlpm.w &gt; 0, _xlpm.lo + (_xlfn.XMATCH(MAX(_xlpm.counts), _xlpm.counts) - 0.5) * _xlpm.w, _xlpm.lo)) ) )</definedName>
    <definedName name="fx.RiskOLSλ" comment="Least-squares fit of Y on X: n x 2, Fitted and Residual. Uses LINEST (QR), which keeps_x000a_about five more digits than solving the normal equations with MINVERSE._x000a_@param Y          n x 1, the dependent variable_x000a_@param X          n x k, the explanatory variabl">_xlfn.LAMBDA(_xlpm.Y,_xlpm.X,_xlop.Intercept, _xlfn.LET( _xlpm.ic, IF(_xlfn.ISOMITTED(_xlpm.Intercept), TRUE, _xlpm.Intercept), _xlpm.y, _xlfn.TOCOL(_xlpm.Y), _xlpm.k, COLUMNS(_xlpm.X), _xlpm.fit, LINEST(_xlpm.y, _xlpm.X, _xlpm.ic), _xlpm.co, _xlfn.TOCOL(_xlfn.CHOOSECOLS(_xlpm.fit, _xlfn.SEQUENCE(1, _xlpm.k, _xlpm.k, -1))), _xlpm.fitted, IF(_xlpm.ic, INDEX(_xlpm.fit, 1, _xlpm.k + 1), 0) + MMULT(_xlpm.X, _xlpm.co), IF(ROWS(_xlpm.y) &lt;&gt; ROWS(_xlpm.X), #NUM!, _xlfn.HSTACK(_xlpm.fitted, _xlpm.y - _xlpm.fitted)) ) )</definedName>
    <definedName name="fx.RiskRegressResidsλ" comment="Regression residuals, one row per observation: (n+2) x 9 - a title row, a header, then_x000a_Observation, Actual, Fitted, Residual, Standardized (internally studentized), Studentized_x000a_(externally - follows t with df - 1 degrees of freedom), Leverage (hat diagona">_xlfn.LAMBDA(_xlpm.Y,_xlpm.X,_xlop.Intercept,_xlop.Names, _xlfn.LET( _xlpm.ic, IF(_xlfn.ISOMITTED(_xlpm.Intercept), TRUE, _xlpm.Intercept), _xlpm.y, _xlfn.TOCOL(_xlpm.Y), _xlpm.n, ROWS(_xlpm.y), _xlpm.k, COLUMNS(_xlpm.X), _xlpm.m, _xlpm.k + _xlpm.ic, _xlpm.nm, IF(_xlfn.ISOMITTED(_xlpm.Names), "Y", INDEX(fx.RiskVarNamesλ(_xlfn.HSTACK(_xlpm.y, _xlpm.X), _xlpm.Names), 1, 1)), _xlpm.ols, fx.RiskOLSλ(_xlpm.y, _xlpm.X, _xlpm.ic), _xlpm.fitted, _xlfn.CHOOSECOLS(_xlpm.ols, 1), _xlpm.res, _xlfn.CHOOSECOLS(_xlpm.ols, 2), _xlpm.dfr, _xlpm.n - _xlpm.m, _xlpm.sig, SQRT(SUMSQ(_xlpm.res) / _xlpm.dfr), _xlpm.d, IF(_xlpm.ic, _xlpm.X - _xlfn.BYCOL(_xlpm.X, _xlfn.LAMBDA(_xlpm.c, AVERAGE(_xlpm.c))), _xlpm.X), _xlpm.xtx, MMULT(TRANSPOSE(_xlpm.d), _xlpm.d), _xlpm.q, MMULT(MMULT(_xlpm.d, MINVERSE(_xlpm.xtx)) * _xlpm.d, _xlfn.SEQUENCE(_xlpm.k, 1, 1, 0)), _xlpm.lev, IF(_xlpm.ic, 1 / _xlpm.n + _xlpm.q, _xlpm.q), _xlpm.rin, _xlpm.res / (_xlpm.sig * SQRT(1 - _xlpm.lev)), _xlpm.rex, _xlpm.rin * SQRT((_xlpm.dfr - 1) / (_xlpm.dfr - _xlpm.rin ^ 2)), _xlpm.cook, _xlpm.rin ^ 2 / _xlpm.m * _xlpm.lev / (1 - _xlpm.lev), _xlpm.flg, IF(ABS(_xlpm.rex) &gt; 2, "Outlier, ", "") &amp; IF(_xlpm.cook &gt; 4 / _xlpm.n, "Influential, ", "") &amp; IF(_xlpm.lev &gt; 2 * _xlpm.m / _xlpm.n, "Leverage, ", ""), IF(OR(ROWS(_xlpm.X) &lt;&gt; _xlpm.n, _xlpm.n &lt;= _xlpm.m + 1), #NUM!, _xlfn.VSTACK( _xlfn.HSTACK("Regression residuals of " &amp; _xlpm.nm &amp; IF(_xlpm.ic, "", " (no intercept)"), "", "", "", "", "", "", "", ""), _xlfn.HSTACK("Observation", "Actual", "Fitted", "Residual", "Standardized", "Studentized", "Leverage", "Cook's distance", "Flag"), _xlfn.HSTACK(_xlfn.SEQUENCE(_xlpm.n), _xlpm.y, _xlpm.fitted, _xlpm.res, _xlpm.rin, _xlpm.rex, _xlpm.lev, _xlpm.cook, IF(_xlpm.flg = "", "", LEFT(_xlpm.flg, LEN(_xlpm.flg) - 2))))) ) )</definedName>
    <definedName name="fx.RiskRegressλ" comment="Linear regression, one labeled block of (m + 17) x 7, where m is the number of_x000a_coefficients (k, plus 1 with an intercept):_x000a_a title row; Term, Coefficient, Std error, t, p-value and the confidence interval for_x000a_each coefficient; then R2, Adjusted R2, Std er">_xlfn.LAMBDA(_xlpm.Y,_xlpm.X,_xlop.Intercept,_xlop.Alpha,_xlop.Names, _xlfn.LET( _xlpm.ic, IF(_xlfn.ISOMITTED(_xlpm.Intercept), TRUE, _xlpm.Intercept), _xlpm.al, IF(_xlfn.ISOMITTED(_xlpm.Alpha), 0.05, _xlpm.Alpha), _xlpm.y, _xlfn.TOCOL(_xlpm.Y), _xlpm.n, ROWS(_xlpm.y), _xlpm.k, COLUMNS(_xlpm.X), _xlpm.m, _xlpm.k + _xlpm.ic, _xlpm.nm, IF(_xlfn.ISOMITTED(_xlpm.Names), _xlfn.HSTACK("Y", "X" &amp; _xlfn.SEQUENCE(1, _xlpm.k)), fx.RiskVarNamesλ(_xlfn.HSTACK(_xlpm.y, _xlpm.X), _xlpm.Names)), _xlpm.fit, LINEST(_xlpm.y, _xlpm.X, _xlpm.ic, TRUE), _xlpm.rev, _xlfn.SEQUENCE(1, _xlpm.k, _xlpm.k, -1), _xlpm.co, _xlfn.TOCOL(_xlfn.CHOOSECOLS(_xlfn.CHOOSEROWS(_xlpm.fit, 1), _xlpm.rev)), _xlpm.se, _xlfn.TOCOL(_xlfn.CHOOSECOLS(_xlfn.CHOOSEROWS(_xlpm.fit, 2), _xlpm.rev)), _xlpm.coef, IF(_xlpm.ic, _xlfn.VSTACK(INDEX(_xlpm.fit, 1, _xlpm.k + 1), _xlpm.co), _xlpm.co), _xlpm.stde, IF(_xlpm.ic, _xlfn.VSTACK(INDEX(_xlpm.fit, 2, _xlpm.k + 1), _xlpm.se), _xlpm.se), _xlpm.rsq, SUM(INDEX(_xlpm.fit, 3, 1)), _xlpm.sey, SUM(INDEX(_xlpm.fit, 3, 2)), _xlpm.fst, SUM(INDEX(_xlpm.fit, 4, 1)), _xlpm.dfr, SUM(INDEX(_xlpm.fit, 4, 2)), _xlpm.ssreg, SUM(INDEX(_xlpm.fit, 5, 1)), _xlpm.ssres, SUM(INDEX(_xlpm.fit, 5, 2)), _xlpm.dfm, _xlpm.n - _xlpm.ic - _xlpm.dfr, _xlpm.tval, _xlpm.coef / _xlpm.stde, _xlpm.pval, _xlfn.T.DIST.2T(ABS(_xlpm.tval), _xlpm.dfr), _xlpm.tcrit, _xlfn.T.INV.2T(_xlpm.al, _xlpm.dfr), _xlpm.resid, _xlpm.y - IF(_xlpm.ic, INDEX(_xlpm.fit, 1, _xlpm.k + 1), 0) - MMULT(_xlpm.X, _xlpm.co), _xlpm.dw, SUMXMY2(_xlfn.DROP(_xlpm.resid, 1), _xlfn.DROP(_xlpm.resid, -1)) / _xlpm.ssres, _xlpm.llf, -_xlpm.n / 2 * (LN(2 * PI()) + LN(_xlpm.ssres / _xlpm.n) + 1), _xlpm.pad, _xlfn.LAMBDA(_xlpm.r, IF(_xlfn.SEQUENCE(_xlpm.r, 5), "")), _xlpm.terms, IF(_xlpm.ic, _xlfn.VSTACK("Intercept", _xlfn.TOCOL(_xlfn.DROP(_xlpm.nm, , 1))), _xlfn.TOCOL(_xlfn.DROP(_xlpm.nm, , 1))), _xlpm.pc, ROUND((1 - _xlpm.al) * 100, 4) &amp; "%", _xlpm.stats, _xlfn.VSTACK("R2", "Adjusted R2", "Std error of regression", "F", "p-value of F", "Observations", "Residual df", "Durbin-Watson", "AIC", "BIC"), _xlpm.vals, _xlfn.VSTACK(_xlpm.rsq, 1 - (_xlpm.n - _xlpm.ic) / _xlpm.dfr * (1 - _xlpm.rsq), _xlpm.sey, _xlpm.fst, _xlfn.F.DIST.RT(_xlpm.fst, _xlpm.dfm, _xlpm.dfr), _xlpm.n, _xlpm.dfr, _xlpm.dw, -2 * _xlpm.llf + 2 * _xlpm.m, -2 * _xlpm.llf + LN(_xlpm.n) * _xlpm.m), IF(OR(ROWS(_xlpm.X) &lt;&gt; _xlpm.n, _xlpm.n &lt;= _xlpm.m, _xlpm.al &lt;= 0, _xlpm.al &gt;= 1), #NUM!, _xlfn.VSTACK( _xlfn.HSTACK("Linear regression of " &amp; INDEX(_xlpm.nm, 1, 1) &amp; IF(_xlpm.ic, "", " (no intercept)"), "", "", "", "", "", ""), _xlfn.HSTACK("Term", "Coefficient", "Std error", "t", "p-value", "Lower " &amp; _xlpm.pc, "Upper " &amp; _xlpm.pc), _xlfn.HSTACK(_xlpm.terms, _xlpm.coef, _xlpm.stde, _xlpm.tval, _xlpm.pval, _xlpm.coef - _xlpm.tcrit * _xlpm.stde, _xlpm.coef + _xlpm.tcrit * _xlpm.stde), _xlfn.HSTACK("Statistic", "Value", "", "", "", "", ""), _xlfn.HSTACK(_xlpm.stats, _xlpm.vals, _xlpm.pad(10)), _xlfn.HSTACK("Source", "df", "SS", "MS", "F", "p-value", ""), _xlfn.HSTACK({"Regression";"Residual";"Total"}, _xlfn.VSTACK(_xlpm.dfm, _xlpm.dfr, _xlpm.dfm + _xlpm.dfr), _xlfn.VSTACK(_xlpm.ssreg, _xlpm.ssres, _xlpm.ssreg + _xlpm.ssres), _xlfn.VSTACK(_xlpm.ssreg / _xlpm.dfm, _xlpm.ssres / _xlpm.dfr, ""), _xlfn.VSTACK(_xlpm.fst, "", ""), _xlfn.VSTACK(_xlfn.F.DIST.RT(_xlpm.fst, _xlpm.dfm, _xlpm.dfr), "", ""), {"";"";""}))) ) )</definedName>
    <definedName name="fx.RiskStatsλ" comment="Summary statistics for a spilled array of trials, as a two-column labeled block._x000a_Names and order follow Excel's Analysis ToolPak Descriptive Statistics, with Trials_x000a_first and percentiles last. Row 1 holds the variable's name over the values, so the_x000a_defaul">_xlfn.LAMBDA(_xlpm.Trials,_xlop.Percentiles,_xlop.Name, _xlfn.LET( _xlpm.flat, _xlfn.TOCOL(_xlpm.Trials), _xlpm.nm, IF(_xlfn.ISOMITTED(_xlpm.Name), fx.RiskVarNameλ(_xlpm.Trials), fx.RiskVarNameλ(_xlpm.Trials, _xlpm.Name)), _xlpm.p, IF(_xlfn.ISOMITTED(_xlpm.Percentiles), {0.1;0.5;0.9}, _xlfn.TOCOL(_xlpm.Percentiles)), _xlpm.pv, _xlfn.MAP(_xlpm.p, _xlfn.LAMBDA(_xlpm.q, _xlfn.PERCENTILE.INC(_xlpm.flat, _xlpm.q))), _xlpm.pl, _xlfn.MAP(_xlpm.p, _xlfn.LAMBDA(_xlpm.q, "P" &amp; ROUND(_xlpm.q*100, 4))), _xlfn.HSTACK( _xlfn.VSTACK("", {"Trials";"Mean";"Median";"Mode";"Standard Deviation";"Sample Variance";"Minimum";"Maximum"}, _xlpm.pl), _xlfn.VSTACK(_xlpm.nm, ROWS(_xlpm.flat), AVERAGE(_xlpm.flat), MEDIAN(_xlpm.flat), fx.RiskModeλ(_xlpm.flat), _xlfn.STDEV.S(_xlpm.flat), _xlfn.VAR.S(_xlpm.flat), MIN(_xlpm.flat), MAX(_xlpm.flat), _xlpm.pv) ) ) )</definedName>
    <definedName name="fx.RiskTSUλ" comment="The uniforms behind a time-series simulator: a Trials x Periods block from HDR with_x000a_TimeID = period. If Trials is already a block, it is checked and passed through._x000a_@param Trials   Number of trials, or a Trials x Periods block of uniforms_x000a_@param Periods  ">_xlfn.LAMBDA(_xlpm.Trials,_xlpm.Periods,_xlpm.VarID,_xlpm.Seed,_xlop.Stream, _xlfn.LET( _xlpm.supplied, ROWS(_xlpm.Trials) * COLUMNS(_xlpm.Trials) &gt; 1, _xlpm.st, IF(_xlfn.ISOMITTED(_xlpm.Stream), 2, _xlpm.Stream), _xlpm.n, IF(_xlpm.supplied, ROWS(_xlpm.Trials), _xlpm.Trials), _xlpm.bad, OR(NOT(ISNUMBER(_xlpm.Periods)), _xlpm.Periods &lt; 1, _xlpm.Periods &lt;&gt; INT(_xlpm.Periods), _xlpm.Seed &lt; 0, _xlpm.Seed &gt; 1000000000, IF(_xlpm.supplied, COLUMNS(_xlpm.Trials) &lt;&gt; _xlpm.Periods, OR(NOT(ISNUMBER(_xlpm.n)), _xlpm.n &lt; 1, _xlpm.n &lt;&gt; INT(_xlpm.n)))), IF(_xlpm.bad, #NUM!, IF(_xlpm.supplied, _xlpm.Trials, fx.RiskHDRλ(_xlfn.SEQUENCE(_xlpm.n), _xlpm.VarID, _xlpm.Seed, _xlfn.SEQUENCE(1, _xlpm.Periods), _xlpm.st))) ) )</definedName>
    <definedName name="fx.RiskVarNamesλ" comment="Names for the columns of a variables table: Names when given, else &quot;Variable 1&quot;,_x000a_&quot;Variable 2&quot; ... A blank name falls back to &quot;Variable j&quot;. Returns one row._x000a_Pass the header cells (e.g. A1:C1) to keep the labels linked. No look-above fallback,_x000a_for the same ">_xlfn.LAMBDA(_xlpm.Variables,_xlop.Names, _xlfn.LET( _xlpm.m, COLUMNS(_xlpm.Variables), _xlpm.hdr, IF(_xlfn.ISOMITTED(_xlpm.Names), "", _xlfn.TOROW(_xlpm.Names) &amp; ""), _xlfn.MAP(_xlfn.SEQUENCE(1, _xlpm.m), _xlfn.LAMBDA(_xlpm.j, _xlfn.LET(_xlpm.h, IFERROR(INDEX(_xlpm.hdr, 1, _xlpm.j), ""), IF(AND(ISTEXT(_xlpm.h), LEN(TRIM(_xlpm.h)) &gt; 0), TRIM(_xlpm.h), "Variable " &amp; _xlpm.j)))) ) )</definedName>
    <definedName name="fx.RiskVarNameλ" comment="The name to show for a variable: Name when given, otherwise &quot;Value&quot;._x000a_Pass the header cell (e.g. A1) to keep the label linked to it. There is deliberately_x000a_no look-above fallback: that needs OFFSET, and OFFSET makes every formula that_x000a_contains it volatile -">_xlfn.LAMBDA(_xlpm.Trials,_xlop.Name, IF(_xlfn.ISOMITTED(_xlpm.Name), "Value", INDEX(_xlpm.Name, 1, 1) &amp; "") )</definedName>
    <definedName name="fx.RiskVaRλ" comment="Value at Risk: the loss that is not exceeded with probability Confidence._x000a_Reported as a positive loss. Uses the order statistic at ceil(n * Confidence)._x000a_@param Trials          A spilled array of simulated values, e.g. A2#_x000a_@param Confidence      Confidence">_xlfn.LAMBDA(_xlpm.Trials,_xlop.Confidence,_xlop.LossesPositive, _xlfn.LET( _xlpm.cl, IF(_xlfn.ISOMITTED(_xlpm.Confidence), 0.95, _xlpm.Confidence), _xlpm.lp, IF(_xlfn.ISOMITTED(_xlpm.LossesPositive), FALSE, _xlpm.LossesPositive), _xlpm.loss, _xlfn.TOCOL(IF(_xlpm.lp, _xlpm.Trials, -_xlpm.Trials)), _xlpm.k, CEILING(ROUND(ROWS(_xlpm.loss) * _xlpm.cl, 9), 1), IF(OR(_xlpm.cl &lt;= 0, _xlpm.cl &gt;= 1), #NUM!, SMALL(_xlpm.loss, _xlpm.k)) ) )</definedName>
    <definedName name="fx.RiskVersionλ" comment="The version of this library that is installed in the workbook._x000a_Takes no arguments, so call it with brackets: =fx.RiskVersionλ()">_xlfn.LAMBDA("0.9.0 (41 distributions incl. metalog, 5 copulas, time series, SARIMA, Holt-Winters, VAR and VECM, regression, diagnostics, bootstrap, portfolios, VaR, CVaR, ES and chart data)")</definedName>
    <definedName name="McCh1_Band" localSheetId="3" hidden="1">INDEX(_xlfn.ANCHORARRAY('2 Distribution'!$C$6),7,4):INDEX(_xlfn.ANCHORARRAY('2 Distribution'!$C$6),ROWS(_xlfn.ANCHORARRAY('2 Distribution'!$C$6)),4)</definedName>
    <definedName name="McCh1_Cat" localSheetId="3" hidden="1">INDEX(_xlfn.ANCHORARRAY('2 Distribution'!$C$6),7,1):INDEX(_xlfn.ANCHORARRAY('2 Distribution'!$C$6),ROWS(_xlfn.ANCHORARRAY('2 Distribution'!$C$6)),1)</definedName>
    <definedName name="McCh1_Tail" localSheetId="3" hidden="1">INDEX(_xlfn.ANCHORARRAY('2 Distribution'!$C$6),7,5):INDEX(_xlfn.ANCHORARRAY('2 Distribution'!$C$6),ROWS(_xlfn.ANCHORARRAY('2 Distribution'!$C$6)),5)</definedName>
    <definedName name="_xlnm.Print_Area" localSheetId="2">'1 Resampling'!$A$1:$J$25</definedName>
    <definedName name="_xlnm.Print_Area" localSheetId="3">'2 Distribution'!$A$1:$W$2005</definedName>
    <definedName name="_xlnm.Print_Area" localSheetId="4">'3 Interval'!$A$1:$J$36</definedName>
    <definedName name="_xlnm.Print_Area" localSheetId="5">'4 Regression'!$A$1:$L$33</definedName>
    <definedName name="_xlnm.Print_Area" localSheetId="1">Data!$A$1:$L$64</definedName>
    <definedName name="_xlnm.Print_Area" localSheetId="0">'Read me'!$A$1:$L$21</definedName>
    <definedName name="_xlnm.Print_Titles" localSheetId="1">Data!$4:$4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21" i="1" l="1" a="1"/>
  <c r="H29" i="7" a="1"/>
  <c r="H28" i="7"/>
  <c r="A29" i="7" a="1"/>
  <c r="A28" i="7"/>
  <c r="A6" i="7" a="1"/>
  <c r="A5" i="7"/>
  <c r="A25" i="6" a="1"/>
  <c r="A24" i="6"/>
  <c r="C20" i="6"/>
  <c r="B20" i="6"/>
  <c r="A20" i="6"/>
  <c r="I6" i="6" a="1"/>
  <c r="I5" i="6"/>
  <c r="E6" i="6" a="1"/>
  <c r="E5" i="6"/>
  <c r="A6" i="6" a="1"/>
  <c r="A5" i="6"/>
  <c r="V24" i="4"/>
  <c r="V23" i="4"/>
  <c r="V6" i="4"/>
  <c r="V4" i="4"/>
  <c r="C5" i="4"/>
  <c r="A6" i="4" a="1"/>
  <c r="A5" i="4"/>
  <c r="A25" i="3"/>
  <c r="A14" i="3"/>
  <c r="A6" i="3" a="1"/>
  <c r="A15" i="3" s="1" a="1"/>
  <c r="J15" i="3" s="1" a="1"/>
  <c r="A5" i="3"/>
  <c r="V7" i="4" l="1" a="1"/>
  <c r="V20" i="4" a="1"/>
  <c r="C6" i="4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<sst xmlns="http://schemas.openxmlformats.org/spreadsheetml/2006/main" count="54" uniqueCount="53">
  <si>
    <t>Data (simulated, for illustration)</t>
  </si>
  <si>
    <t>Monthly returns of a fund, five years. Fat-tailed (Student t, 4 degrees of freedom), as real returns are.</t>
  </si>
  <si>
    <t>Month</t>
  </si>
  <si>
    <t>Fund return</t>
  </si>
  <si>
    <t>Weekly sales of a product in 48 stores: price, promotion spend ($ thousands) and units sold.</t>
  </si>
  <si>
    <t>Most stores promote a little and a few a lot - and sales scatter far more where promotion is big: unequal variance.</t>
  </si>
  <si>
    <t>Store</t>
  </si>
  <si>
    <t>Price</t>
  </si>
  <si>
    <t>Promotion</t>
  </si>
  <si>
    <t>Units</t>
  </si>
  <si>
    <t>Eight deal sizes ($ thousands), for the resampling demonstration on sheet 1.</t>
  </si>
  <si>
    <t>Deal</t>
  </si>
  <si>
    <t>Size ($k)</t>
  </si>
  <si>
    <t>1. What a resample is - fx.RiskBootstrapIndexλ</t>
  </si>
  <si>
    <t>Each row is one resample: 8 row numbers drawn WITH replacement from 1 ... 8, so some deals appear twice</t>
  </si>
  <si>
    <t>and some not at all. Seed 0 makes the draws repeatable; change the Seed for new ones.</t>
  </si>
  <si>
    <t>The deal sizes those rows pick, and each resample's average</t>
  </si>
  <si>
    <t>Average</t>
  </si>
  <si>
    <t>The averages differ from resample to resample. The bootstrap repeats this a thousand or more times and</t>
  </si>
  <si>
    <t>reads the spread of those averages as the uncertainty of the average of the original eight.</t>
  </si>
  <si>
    <t>average of the eight deals</t>
  </si>
  <si>
    <t>2. Bootstrap distribution - fx.RiskBootstrapλ</t>
  </si>
  <si>
    <t>The fund's Sharpe ratio (annualized mean / standard deviation, no risk-free rate) on 2,000 resamples of its</t>
  </si>
  <si>
    <t>60 months. One value per resample; the histogram beside it is XL Edge's Bootstrap Distribution chart.</t>
  </si>
  <si>
    <t>Sharpe ratio of the data</t>
  </si>
  <si>
    <t>Share of resamples below 0</t>
  </si>
  <si>
    <t>Std error with 6-month blocks</t>
  </si>
  <si>
    <t>3. Confidence interval - fx.RiskBootstrapCIλ</t>
  </si>
  <si>
    <t>A 95% interval for the fund's average monthly return, three ways, each from 2,000 resamples (the same</t>
  </si>
  <si>
    <t>draws: same VarID and Seed). BCa, the default, corrects for bias and skewness; the other two are simpler.</t>
  </si>
  <si>
    <t>Sample mean</t>
  </si>
  <si>
    <t>t-interval lower</t>
  </si>
  <si>
    <t>t-interval upper</t>
  </si>
  <si>
    <t>The median, which has no textbook standard-error formula</t>
  </si>
  <si>
    <t>4. Bootstrap regression - fx.RiskBootstrapRegressλ</t>
  </si>
  <si>
    <t>Units sold on price and promotion. Ordinary least squares first (fx.RiskRegressλ), then bootstrap standard</t>
  </si>
  <si>
    <t>errors two ways. Compare the Promotion row: the pairs bootstrap sees the unequal variance; OLS does not.</t>
  </si>
  <si>
    <t>XL Edge Example - Bootstrap</t>
  </si>
  <si>
    <t>Example workbook for the guide "Bootstrapping in XL Edge" (HTML and PDF, in the same folder).</t>
  </si>
  <si>
    <t>Sheets</t>
  </si>
  <si>
    <t>Data             the inputs: 60 monthly fund returns, 48 stores' sales, 8 deal sizes (all simulated)</t>
  </si>
  <si>
    <t>1 Resampling     fx.RiskBootstrapIndexλ - what a resample is</t>
  </si>
  <si>
    <t>2 Distribution   fx.RiskBootstrapλ - the bootstrap distribution of a Sharpe ratio, with XL Edge's histogram</t>
  </si>
  <si>
    <t>3 Interval       fx.RiskBootstrapCIλ - BCa, percentile and basic intervals for a mean; an interval for a median</t>
  </si>
  <si>
    <t>4 Regression     fx.RiskBootstrapRegressλ - pairs and residual bootstrap standard errors next to OLS</t>
  </si>
  <si>
    <t>Reproducible</t>
  </si>
  <si>
    <t>Every bootstrap here uses VarID 1 and Seed 0, so the numbers are the same each time the workbook calculates.</t>
  </si>
  <si>
    <t>Change Seed (the argument after VarID) for a fresh set of draws.</t>
  </si>
  <si>
    <t>About the functions in this workbook</t>
  </si>
  <si>
    <t>The 19 fx.Risk... functions this workbook uses are stored in it (Formulas &gt; Name Manager),</t>
  </si>
  <si>
    <t>so it works in Excel for Microsoft 365 without any add-in. With XL Edge installed, the same</t>
  </si>
  <si>
    <t>functions come from the ribbon: Insert Statistical Diagnostics, Insert Time Series and the Monte Carlo menus.</t>
  </si>
  <si>
    <t>Library version: see the cell below. Change any input on the Data sheet and every result recalculates.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</si>
</sst>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\-yyyy"/>
    <numFmt numFmtId="165" formatCode="&quot;$&quot;0.00"/>
    <numFmt numFmtId="166" formatCode="0.0"/>
    <numFmt numFmtId="167" formatCode="0.000"/>
    <numFmt numFmtId="168" formatCode="0.0%"/>
    <numFmt numFmtId="169" formatCode="0.000%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3"/>
      <color rgb="FFB04A1C"/>
      <name val="Aptos Narrow"/>
      <family val="2"/>
      <scheme val="minor"/>
    </font>
    <font>
      <sz val="10"/>
      <color rgb="FF525252"/>
      <name val="Aptos Narrow"/>
      <family val="2"/>
      <scheme val="minor"/>
    </font>
    <font>
      <sz val="9"/>
      <color rgb="FFB04A1C"/>
      <name val="Consolas"/>
      <family val="3"/>
    </font>
    <font>
      <b/>
      <sz val="11"/>
      <color rgb="FFB04A1C"/>
      <name val="Aptos Narrow"/>
      <family val="2"/>
      <scheme val="minor"/>
    </font>
    <font>
      <b/>
      <sz val="9"/>
      <color rgb="FFB04A1C"/>
      <name val="Consolas"/>
      <family val="3"/>
    </font>
    <font>
      <b/>
      <sz val="16"/>
      <color rgb="FFB04A1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164" fontId="1" fillId="0" borderId="0" xfId="0" applyNumberFormat="1" applyFont="1"/>
    <xf numFmtId="10" fontId="1" fillId="0" borderId="0" xfId="0" applyNumberFormat="1" applyFont="1"/>
    <xf numFmtId="1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7" fontId="1" fillId="0" borderId="0" xfId="0" applyNumberFormat="1" applyFont="1"/>
    <xf numFmtId="167" fontId="2" fillId="0" borderId="0" xfId="0" applyNumberFormat="1" applyFont="1"/>
    <xf numFmtId="168" fontId="1" fillId="0" borderId="0" xfId="0" applyNumberFormat="1" applyFont="1"/>
    <xf numFmtId="169" fontId="1" fillId="0" borderId="0" xfId="0" applyNumberFormat="1" applyFont="1"/>
    <xf numFmtId="167" fontId="2" fillId="2" borderId="0" xfId="0" applyNumberFormat="1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 Distribution'!$C$6</c:f>
          <c:strCache>
            <c:ptCount val="1"/>
            <c:pt idx="0">
              <c:v>Bootstrap Sharpe ratio</c:v>
            </c:pt>
          </c:strCache>
        </c:strRef>
      </c:tx>
      <c:layout>
        <c:manualLayout>
          <c:xMode val="edge"/>
          <c:yMode val="edge"/>
          <c:x val="2.1428571428571429E-2"/>
          <c:y val="1.7647058823529412E-2"/>
        </c:manualLayout>
      </c:layout>
      <c:overlay val="0"/>
      <c:txPr>
        <a:bodyPr/>
        <a:lstStyle/>
        <a:p>
          <a:pPr algn="l">
            <a:defRPr sz="1600" b="1">
              <a:solidFill>
                <a:srgbClr val="0A0A0A"/>
              </a:solidFill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P10 to P90</c:v>
          </c:tx>
          <c:spPr>
            <a:solidFill>
              <a:srgbClr val="D4622B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'2 Distribution'!McCh1_Cat</c:f>
              <c:numCache>
                <c:formatCode>General</c:formatCode>
                <c:ptCount val="30"/>
                <c:pt idx="0">
                  <c:v>-1.0255193433284626</c:v>
                </c:pt>
                <c:pt idx="1">
                  <c:v>-0.88731738888316536</c:v>
                </c:pt>
                <c:pt idx="2">
                  <c:v>-0.74911543443786821</c:v>
                </c:pt>
                <c:pt idx="3">
                  <c:v>-0.61091347999257106</c:v>
                </c:pt>
                <c:pt idx="4">
                  <c:v>-0.47271152554727386</c:v>
                </c:pt>
                <c:pt idx="5">
                  <c:v>-0.33450957110197665</c:v>
                </c:pt>
                <c:pt idx="6">
                  <c:v>-0.19630761665667945</c:v>
                </c:pt>
                <c:pt idx="7">
                  <c:v>-5.8105662211382303E-2</c:v>
                </c:pt>
                <c:pt idx="8">
                  <c:v>8.0096292233914901E-2</c:v>
                </c:pt>
                <c:pt idx="9">
                  <c:v>0.21829824667921205</c:v>
                </c:pt>
                <c:pt idx="10">
                  <c:v>0.3565002011245092</c:v>
                </c:pt>
                <c:pt idx="11">
                  <c:v>0.49470215556980646</c:v>
                </c:pt>
                <c:pt idx="12">
                  <c:v>0.6329041100151036</c:v>
                </c:pt>
                <c:pt idx="13">
                  <c:v>0.77110606446040075</c:v>
                </c:pt>
                <c:pt idx="14">
                  <c:v>0.90930801890569801</c:v>
                </c:pt>
                <c:pt idx="15">
                  <c:v>1.0475099733509952</c:v>
                </c:pt>
                <c:pt idx="16">
                  <c:v>1.1857119277962922</c:v>
                </c:pt>
                <c:pt idx="17">
                  <c:v>1.3239138822415895</c:v>
                </c:pt>
                <c:pt idx="18">
                  <c:v>1.4621158366868867</c:v>
                </c:pt>
                <c:pt idx="19">
                  <c:v>1.6003177911321838</c:v>
                </c:pt>
                <c:pt idx="20">
                  <c:v>1.738519745577481</c:v>
                </c:pt>
                <c:pt idx="21">
                  <c:v>1.8767217000227783</c:v>
                </c:pt>
                <c:pt idx="22">
                  <c:v>2.0149236544680753</c:v>
                </c:pt>
                <c:pt idx="23">
                  <c:v>2.1531256089133728</c:v>
                </c:pt>
                <c:pt idx="24">
                  <c:v>2.2913275633586698</c:v>
                </c:pt>
                <c:pt idx="25">
                  <c:v>2.4295295178039669</c:v>
                </c:pt>
                <c:pt idx="26">
                  <c:v>2.5677314722492639</c:v>
                </c:pt>
                <c:pt idx="27">
                  <c:v>2.7059334266945609</c:v>
                </c:pt>
                <c:pt idx="28">
                  <c:v>2.8441353811398584</c:v>
                </c:pt>
                <c:pt idx="29">
                  <c:v>2.9823373355851559</c:v>
                </c:pt>
              </c:numCache>
            </c:numRef>
          </c:cat>
          <c:val>
            <c:numRef>
              <c:f>'2 Distribution'!McCh1_Band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116</c:v>
                </c:pt>
                <c:pt idx="9">
                  <c:v>183</c:v>
                </c:pt>
                <c:pt idx="10">
                  <c:v>238</c:v>
                </c:pt>
                <c:pt idx="11">
                  <c:v>240</c:v>
                </c:pt>
                <c:pt idx="12">
                  <c:v>207</c:v>
                </c:pt>
                <c:pt idx="13">
                  <c:v>190</c:v>
                </c:pt>
                <c:pt idx="14">
                  <c:v>166</c:v>
                </c:pt>
                <c:pt idx="15">
                  <c:v>167</c:v>
                </c:pt>
                <c:pt idx="16">
                  <c:v>93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C4-48C6-A0C7-4ADA7F2A4B3B}"/>
            </c:ext>
          </c:extLst>
        </c:ser>
        <c:ser>
          <c:idx val="1"/>
          <c:order val="1"/>
          <c:tx>
            <c:v>Tails</c:v>
          </c:tx>
          <c:spPr>
            <a:solidFill>
              <a:srgbClr val="8C8C8C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'2 Distribution'!McCh1_Cat</c:f>
              <c:numCache>
                <c:formatCode>General</c:formatCode>
                <c:ptCount val="30"/>
                <c:pt idx="0">
                  <c:v>-1.0255193433284626</c:v>
                </c:pt>
                <c:pt idx="1">
                  <c:v>-0.88731738888316536</c:v>
                </c:pt>
                <c:pt idx="2">
                  <c:v>-0.74911543443786821</c:v>
                </c:pt>
                <c:pt idx="3">
                  <c:v>-0.61091347999257106</c:v>
                </c:pt>
                <c:pt idx="4">
                  <c:v>-0.47271152554727386</c:v>
                </c:pt>
                <c:pt idx="5">
                  <c:v>-0.33450957110197665</c:v>
                </c:pt>
                <c:pt idx="6">
                  <c:v>-0.19630761665667945</c:v>
                </c:pt>
                <c:pt idx="7">
                  <c:v>-5.8105662211382303E-2</c:v>
                </c:pt>
                <c:pt idx="8">
                  <c:v>8.0096292233914901E-2</c:v>
                </c:pt>
                <c:pt idx="9">
                  <c:v>0.21829824667921205</c:v>
                </c:pt>
                <c:pt idx="10">
                  <c:v>0.3565002011245092</c:v>
                </c:pt>
                <c:pt idx="11">
                  <c:v>0.49470215556980646</c:v>
                </c:pt>
                <c:pt idx="12">
                  <c:v>0.6329041100151036</c:v>
                </c:pt>
                <c:pt idx="13">
                  <c:v>0.77110606446040075</c:v>
                </c:pt>
                <c:pt idx="14">
                  <c:v>0.90930801890569801</c:v>
                </c:pt>
                <c:pt idx="15">
                  <c:v>1.0475099733509952</c:v>
                </c:pt>
                <c:pt idx="16">
                  <c:v>1.1857119277962922</c:v>
                </c:pt>
                <c:pt idx="17">
                  <c:v>1.3239138822415895</c:v>
                </c:pt>
                <c:pt idx="18">
                  <c:v>1.4621158366868867</c:v>
                </c:pt>
                <c:pt idx="19">
                  <c:v>1.6003177911321838</c:v>
                </c:pt>
                <c:pt idx="20">
                  <c:v>1.738519745577481</c:v>
                </c:pt>
                <c:pt idx="21">
                  <c:v>1.8767217000227783</c:v>
                </c:pt>
                <c:pt idx="22">
                  <c:v>2.0149236544680753</c:v>
                </c:pt>
                <c:pt idx="23">
                  <c:v>2.1531256089133728</c:v>
                </c:pt>
                <c:pt idx="24">
                  <c:v>2.2913275633586698</c:v>
                </c:pt>
                <c:pt idx="25">
                  <c:v>2.4295295178039669</c:v>
                </c:pt>
                <c:pt idx="26">
                  <c:v>2.5677314722492639</c:v>
                </c:pt>
                <c:pt idx="27">
                  <c:v>2.7059334266945609</c:v>
                </c:pt>
                <c:pt idx="28">
                  <c:v>2.8441353811398584</c:v>
                </c:pt>
                <c:pt idx="29">
                  <c:v>2.9823373355851559</c:v>
                </c:pt>
              </c:numCache>
            </c:numRef>
          </c:cat>
          <c:val>
            <c:numRef>
              <c:f>'2 Distribution'!McCh1_Tail</c:f>
              <c:numCache>
                <c:formatCode>General</c:formatCode>
                <c:ptCount val="30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6</c:v>
                </c:pt>
                <c:pt idx="4">
                  <c:v>17</c:v>
                </c:pt>
                <c:pt idx="5">
                  <c:v>28</c:v>
                </c:pt>
                <c:pt idx="6">
                  <c:v>55</c:v>
                </c:pt>
                <c:pt idx="7">
                  <c:v>89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75</c:v>
                </c:pt>
                <c:pt idx="18">
                  <c:v>56</c:v>
                </c:pt>
                <c:pt idx="19">
                  <c:v>27</c:v>
                </c:pt>
                <c:pt idx="20">
                  <c:v>11</c:v>
                </c:pt>
                <c:pt idx="21">
                  <c:v>13</c:v>
                </c:pt>
                <c:pt idx="22">
                  <c:v>8</c:v>
                </c:pt>
                <c:pt idx="23">
                  <c:v>5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1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C4-48C6-A0C7-4ADA7F2A4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overlap val="100"/>
        <c:axId val="31451952"/>
        <c:axId val="2054247152"/>
      </c:barChart>
      <c:scatterChart>
        <c:scatterStyle val="lineMarker"/>
        <c:varyColors val="0"/>
        <c:ser>
          <c:idx val="2"/>
          <c:order val="2"/>
          <c:tx>
            <c:v>P10  0.011</c:v>
          </c:tx>
          <c:spPr>
            <a:ln w="22225">
              <a:solidFill>
                <a:srgbClr val="0A0A0A"/>
              </a:solidFill>
              <a:prstDash val="dash"/>
            </a:ln>
          </c:spPr>
          <c:marker>
            <c:symbol val="none"/>
          </c:marker>
          <c:dLbls>
            <c:dLbl>
              <c:idx val="1"/>
              <c:tx>
                <c:strRef>
                  <c:f>'2 Distribution'!$C$8</c:f>
                  <c:strCache>
                    <c:ptCount val="1"/>
                    <c:pt idx="0">
                      <c:v>P10  0.011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="1">
                      <a:solidFill>
                        <a:srgbClr val="0A0A0A"/>
                      </a:solidFill>
                    </a:defRPr>
                  </a:pPr>
                  <a:endParaRPr lang="en-US"/>
                </a:p>
              </c:txPr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{D5760E0D-905D-44BA-AA7E-144B7D52E81E}</c15:txfldGUID>
                      <c15:f>'2 Distribution'!$C$8</c15:f>
                      <c15:dlblFieldTableCache>
                        <c:ptCount val="1"/>
                        <c:pt idx="0">
                          <c:v>P10  0.011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90C4-48C6-A0C7-4ADA7F2A4B3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'2 Distribution'!$E$8:$F$8</c:f>
              <c:numCache>
                <c:formatCode>General</c:formatCode>
                <c:ptCount val="2"/>
                <c:pt idx="0">
                  <c:v>0.26666666666666666</c:v>
                </c:pt>
                <c:pt idx="1">
                  <c:v>0.26666666666666666</c:v>
                </c:pt>
              </c:numCache>
            </c:numRef>
          </c:xVal>
          <c:yVal>
            <c:numRef>
              <c:f>'2 Distribution'!$G$8:$H$8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0C4-48C6-A0C7-4ADA7F2A4B3B}"/>
            </c:ext>
          </c:extLst>
        </c:ser>
        <c:ser>
          <c:idx val="3"/>
          <c:order val="3"/>
          <c:tx>
            <c:v>P50  0.579</c:v>
          </c:tx>
          <c:spPr>
            <a:ln w="22225">
              <a:solidFill>
                <a:srgbClr val="0A0A0A"/>
              </a:solidFill>
              <a:prstDash val="dash"/>
            </a:ln>
          </c:spPr>
          <c:marker>
            <c:symbol val="none"/>
          </c:marker>
          <c:dLbls>
            <c:dLbl>
              <c:idx val="1"/>
              <c:tx>
                <c:strRef>
                  <c:f>'2 Distribution'!$C$9</c:f>
                  <c:strCache>
                    <c:ptCount val="1"/>
                    <c:pt idx="0">
                      <c:v>P50  0.579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="1">
                      <a:solidFill>
                        <a:srgbClr val="0A0A0A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{82FFD317-8816-4FD3-B2D4-381D16190DAD}</c15:txfldGUID>
                      <c15:f>'2 Distribution'!$C$9</c15:f>
                      <c15:dlblFieldTableCache>
                        <c:ptCount val="1"/>
                        <c:pt idx="0">
                          <c:v>P50  0.579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90C4-48C6-A0C7-4ADA7F2A4B3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'2 Distribution'!$E$9:$F$9</c:f>
              <c:numCache>
                <c:formatCode>General</c:formatCode>
                <c:ptCount val="2"/>
                <c:pt idx="0">
                  <c:v>0.40374253282739403</c:v>
                </c:pt>
                <c:pt idx="1">
                  <c:v>0.40374253282739403</c:v>
                </c:pt>
              </c:numCache>
            </c:numRef>
          </c:xVal>
          <c:yVal>
            <c:numRef>
              <c:f>'2 Distribution'!$G$9:$H$9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0C4-48C6-A0C7-4ADA7F2A4B3B}"/>
            </c:ext>
          </c:extLst>
        </c:ser>
        <c:ser>
          <c:idx val="4"/>
          <c:order val="4"/>
          <c:tx>
            <c:v>P90  1.255</c:v>
          </c:tx>
          <c:spPr>
            <a:ln w="22225">
              <a:solidFill>
                <a:srgbClr val="0A0A0A"/>
              </a:solidFill>
              <a:prstDash val="dash"/>
            </a:ln>
          </c:spPr>
          <c:marker>
            <c:symbol val="none"/>
          </c:marker>
          <c:dLbls>
            <c:dLbl>
              <c:idx val="1"/>
              <c:tx>
                <c:strRef>
                  <c:f>'2 Distribution'!$C$10</c:f>
                  <c:strCache>
                    <c:ptCount val="1"/>
                    <c:pt idx="0">
                      <c:v>P90  1.255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="1">
                      <a:solidFill>
                        <a:srgbClr val="0A0A0A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{5D31D782-9E93-4063-BABF-C59146554FA0}</c15:txfldGUID>
                      <c15:f>'2 Distribution'!$C$10</c15:f>
                      <c15:dlblFieldTableCache>
                        <c:ptCount val="1"/>
                        <c:pt idx="0">
                          <c:v>P90  1.255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90C4-48C6-A0C7-4ADA7F2A4B3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'2 Distribution'!$E$10:$F$10</c:f>
              <c:numCache>
                <c:formatCode>General</c:formatCode>
                <c:ptCount val="2"/>
                <c:pt idx="0">
                  <c:v>0.56666666666666654</c:v>
                </c:pt>
                <c:pt idx="1">
                  <c:v>0.56666666666666654</c:v>
                </c:pt>
              </c:numCache>
            </c:numRef>
          </c:xVal>
          <c:yVal>
            <c:numRef>
              <c:f>'2 Distribution'!$G$10:$H$10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0C4-48C6-A0C7-4ADA7F2A4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4278832"/>
        <c:axId val="2054283632"/>
      </c:scatterChart>
      <c:catAx>
        <c:axId val="31451952"/>
        <c:scaling>
          <c:orientation val="minMax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>
            <a:solidFill>
              <a:srgbClr val="0A0A0A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205424715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2054247152"/>
        <c:scaling>
          <c:orientation val="minMax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ysClr val="windowText" lastClr="000000">
                    <a:tint val="75000"/>
                  </a:sysClr>
                </a:solidFill>
                <a:prstDash val="solid"/>
                <a:round/>
              </a14:hiddenLine>
            </a:ext>
          </a:extLst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31451952"/>
        <c:crosses val="autoZero"/>
        <c:crossBetween val="between"/>
      </c:valAx>
      <c:valAx>
        <c:axId val="2054283632"/>
        <c:scaling>
          <c:orientation val="minMax"/>
          <c:max val="1"/>
          <c:min val="0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 w="1270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ysClr val="windowText" lastClr="000000">
                    <a:tint val="75000"/>
                  </a:sysClr>
                </a:solidFill>
                <a:prstDash val="solid"/>
                <a:round/>
              </a14:hiddenLine>
            </a:ext>
          </a:extLst>
        </c:spPr>
        <c:crossAx val="2054278832"/>
        <c:crosses val="max"/>
        <c:crossBetween val="midCat"/>
      </c:valAx>
      <c:valAx>
        <c:axId val="2054278832"/>
        <c:scaling>
          <c:orientation val="minMax"/>
          <c:max val="1"/>
          <c:min val="0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1270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ysClr val="windowText" lastClr="000000">
                    <a:tint val="75000"/>
                  </a:sysClr>
                </a:solidFill>
                <a:prstDash val="solid"/>
                <a:round/>
              </a14:hiddenLine>
            </a:ext>
          </a:extLst>
        </c:spPr>
        <c:crossAx val="2054283632"/>
        <c:crosses val="max"/>
        <c:crossBetween val="midCat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>
          <a:solidFill>
            <a:srgbClr val="0A0A0A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19</xdr:col>
      <xdr:colOff>50800</xdr:colOff>
      <xdr:row>31</xdr:row>
      <xdr:rowOff>25400</xdr:rowOff>
    </xdr:to>
    <xdr:graphicFrame macro="">
      <xdr:nvGraphicFramePr>
        <xdr:cNvPr id="2" name="McChart1">
          <a:extLst>
            <a:ext uri="{FF2B5EF4-FFF2-40B4-BE49-F238E27FC236}">
              <a16:creationId xmlns:a16="http://schemas.microsoft.com/office/drawing/2014/main" id="{A6520847-935B-38C3-0A28-A30EC67FD6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31B0-5A43-4139-9805-4453DD1BAB43}">
  <sheetPr>
    <pageSetUpPr fitToPage="1"/>
  </sheetPr>
  <dimension ref="A1:A21"/>
  <sheetViews>
    <sheetView tabSelected="1"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" ht="21" x14ac:dyDescent="0.5">
      <c r="A1" s="19" t="s">
        <v>37</v>
      </c>
    </row>
    <row r="2" spans="1:1" x14ac:dyDescent="0.3">
      <c r="A2" s="4" t="s">
        <v>38</v>
      </c>
    </row>
    <row r="5" spans="1:1" ht="14.5" x14ac:dyDescent="0.35">
      <c r="A5" s="12" t="s">
        <v>39</v>
      </c>
    </row>
    <row r="6" spans="1:1" x14ac:dyDescent="0.3">
      <c r="A6" s="1" t="s">
        <v>40</v>
      </c>
    </row>
    <row r="7" spans="1:1" x14ac:dyDescent="0.3">
      <c r="A7" s="1" t="s">
        <v>41</v>
      </c>
    </row>
    <row r="8" spans="1:1" x14ac:dyDescent="0.3">
      <c r="A8" s="1" t="s">
        <v>42</v>
      </c>
    </row>
    <row r="9" spans="1:1" x14ac:dyDescent="0.3">
      <c r="A9" s="1" t="s">
        <v>43</v>
      </c>
    </row>
    <row r="10" spans="1:1" x14ac:dyDescent="0.3">
      <c r="A10" s="1" t="s">
        <v>44</v>
      </c>
    </row>
    <row r="12" spans="1:1" ht="14.5" x14ac:dyDescent="0.35">
      <c r="A12" s="12" t="s">
        <v>45</v>
      </c>
    </row>
    <row r="13" spans="1:1" x14ac:dyDescent="0.3">
      <c r="A13" s="1" t="s">
        <v>46</v>
      </c>
    </row>
    <row r="14" spans="1:1" x14ac:dyDescent="0.3">
      <c r="A14" s="1" t="s">
        <v>47</v>
      </c>
    </row>
    <row r="16" spans="1:1" ht="14.5" x14ac:dyDescent="0.35">
      <c r="A16" s="12" t="s">
        <v>48</v>
      </c>
    </row>
    <row r="17" spans="1:1" x14ac:dyDescent="0.3">
      <c r="A17" s="4" t="s">
        <v>49</v>
      </c>
    </row>
    <row r="18" spans="1:1" x14ac:dyDescent="0.3">
      <c r="A18" s="4" t="s">
        <v>50</v>
      </c>
    </row>
    <row r="19" spans="1:1" x14ac:dyDescent="0.3">
      <c r="A19" s="4" t="s">
        <v>51</v>
      </c>
    </row>
    <row r="20" spans="1:1" x14ac:dyDescent="0.3">
      <c r="A20" s="4" t="s">
        <v>52</v>
      </c>
    </row>
    <row r="21" spans="1:1" x14ac:dyDescent="0.3">
      <c r="A21" s="4" t="str" cm="1">
        <f t="array" ref="A21">fx.RiskVersionλ()</f>
        <v>0.9.0 (41 distributions incl. metalog, 5 copulas, time series, SARIMA, Holt-Winters, VAR and VECM, regression, diagnostics, bootstrap, portfolios, VaR, CVaR, ES and chart data)</v>
      </c>
    </row>
  </sheetData>
  <printOptions horizontalCentered="1"/>
  <pageMargins left="0.4" right="0.4" top="0.5" bottom="0.6" header="0.25" footer="0.3"/>
  <pageSetup scale="60" orientation="portrait" r:id="rId1"/>
  <headerFooter>
    <oddFooter>&amp;C&amp;8&amp;A&amp;L&amp;8&amp;F&amp;R&amp;8Page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CA80-55CC-4C35-9FD4-06425531F265}">
  <sheetPr>
    <pageSetUpPr fitToPage="1"/>
  </sheetPr>
  <dimension ref="A1:L64"/>
  <sheetViews>
    <sheetView workbookViewId="0"/>
  </sheetViews>
  <sheetFormatPr defaultRowHeight="13" x14ac:dyDescent="0.3"/>
  <cols>
    <col min="1" max="4" width="12.6328125" style="1" customWidth="1"/>
    <col min="5" max="5" width="8.6328125" style="1" customWidth="1"/>
    <col min="6" max="26" width="12.6328125" style="1" customWidth="1"/>
    <col min="27" max="16384" width="8.7265625" style="1"/>
  </cols>
  <sheetData>
    <row r="1" spans="1:12" ht="17" x14ac:dyDescent="0.4">
      <c r="A1" s="3" t="s">
        <v>0</v>
      </c>
      <c r="E1" s="3" t="s">
        <v>0</v>
      </c>
    </row>
    <row r="2" spans="1:12" x14ac:dyDescent="0.3">
      <c r="A2" s="4" t="s">
        <v>1</v>
      </c>
      <c r="E2" s="4" t="s">
        <v>4</v>
      </c>
      <c r="K2" s="4" t="s">
        <v>10</v>
      </c>
    </row>
    <row r="3" spans="1:12" x14ac:dyDescent="0.3">
      <c r="E3" s="4" t="s">
        <v>5</v>
      </c>
    </row>
    <row r="4" spans="1:12" x14ac:dyDescent="0.3">
      <c r="A4" s="5" t="s">
        <v>2</v>
      </c>
      <c r="B4" s="5" t="s">
        <v>3</v>
      </c>
      <c r="E4" s="5" t="s">
        <v>6</v>
      </c>
      <c r="F4" s="5" t="s">
        <v>7</v>
      </c>
      <c r="G4" s="5" t="s">
        <v>8</v>
      </c>
      <c r="H4" s="5" t="s">
        <v>9</v>
      </c>
      <c r="K4" s="5" t="s">
        <v>11</v>
      </c>
      <c r="L4" s="5" t="s">
        <v>12</v>
      </c>
    </row>
    <row r="5" spans="1:12" x14ac:dyDescent="0.3">
      <c r="A5" s="6">
        <v>44197</v>
      </c>
      <c r="B5" s="7">
        <v>-1.8100000000000002E-2</v>
      </c>
      <c r="E5" s="8">
        <v>1</v>
      </c>
      <c r="F5" s="9">
        <v>10.71</v>
      </c>
      <c r="G5" s="10">
        <v>0.7</v>
      </c>
      <c r="H5" s="8">
        <v>247</v>
      </c>
      <c r="K5" s="8">
        <v>1</v>
      </c>
      <c r="L5" s="8">
        <v>120</v>
      </c>
    </row>
    <row r="6" spans="1:12" x14ac:dyDescent="0.3">
      <c r="A6" s="6">
        <v>44228</v>
      </c>
      <c r="B6" s="7">
        <v>-8.3400000000000002E-2</v>
      </c>
      <c r="E6" s="8">
        <v>2</v>
      </c>
      <c r="F6" s="9">
        <v>11.09</v>
      </c>
      <c r="G6" s="10">
        <v>2.9</v>
      </c>
      <c r="H6" s="8">
        <v>316</v>
      </c>
      <c r="K6" s="8">
        <v>2</v>
      </c>
      <c r="L6" s="8">
        <v>85</v>
      </c>
    </row>
    <row r="7" spans="1:12" x14ac:dyDescent="0.3">
      <c r="A7" s="6">
        <v>44256</v>
      </c>
      <c r="B7" s="7">
        <v>-2.7699999999999999E-2</v>
      </c>
      <c r="E7" s="8">
        <v>3</v>
      </c>
      <c r="F7" s="9">
        <v>11.22</v>
      </c>
      <c r="G7" s="10">
        <v>0.5</v>
      </c>
      <c r="H7" s="8">
        <v>236</v>
      </c>
      <c r="K7" s="8">
        <v>3</v>
      </c>
      <c r="L7" s="8">
        <v>240</v>
      </c>
    </row>
    <row r="8" spans="1:12" x14ac:dyDescent="0.3">
      <c r="A8" s="6">
        <v>44287</v>
      </c>
      <c r="B8" s="7">
        <v>-4.5999999999999999E-2</v>
      </c>
      <c r="E8" s="8">
        <v>4</v>
      </c>
      <c r="F8" s="9">
        <v>9.89</v>
      </c>
      <c r="G8" s="10">
        <v>0.5</v>
      </c>
      <c r="H8" s="8">
        <v>271</v>
      </c>
      <c r="K8" s="8">
        <v>4</v>
      </c>
      <c r="L8" s="8">
        <v>60</v>
      </c>
    </row>
    <row r="9" spans="1:12" x14ac:dyDescent="0.3">
      <c r="A9" s="6">
        <v>44317</v>
      </c>
      <c r="B9" s="7">
        <v>1.32E-2</v>
      </c>
      <c r="E9" s="8">
        <v>5</v>
      </c>
      <c r="F9" s="9">
        <v>11.58</v>
      </c>
      <c r="G9" s="10">
        <v>0.1</v>
      </c>
      <c r="H9" s="8">
        <v>220</v>
      </c>
      <c r="K9" s="8">
        <v>5</v>
      </c>
      <c r="L9" s="8">
        <v>150</v>
      </c>
    </row>
    <row r="10" spans="1:12" x14ac:dyDescent="0.3">
      <c r="A10" s="6">
        <v>44348</v>
      </c>
      <c r="B10" s="7">
        <v>-4.2099999999999999E-2</v>
      </c>
      <c r="E10" s="8">
        <v>6</v>
      </c>
      <c r="F10" s="9">
        <v>11.87</v>
      </c>
      <c r="G10" s="10">
        <v>0.6</v>
      </c>
      <c r="H10" s="8">
        <v>215</v>
      </c>
      <c r="K10" s="8">
        <v>6</v>
      </c>
      <c r="L10" s="8">
        <v>95</v>
      </c>
    </row>
    <row r="11" spans="1:12" x14ac:dyDescent="0.3">
      <c r="A11" s="6">
        <v>44378</v>
      </c>
      <c r="B11" s="7">
        <v>9.4000000000000004E-3</v>
      </c>
      <c r="E11" s="8">
        <v>7</v>
      </c>
      <c r="F11" s="9">
        <v>11.25</v>
      </c>
      <c r="G11" s="10">
        <v>2.7</v>
      </c>
      <c r="H11" s="8">
        <v>262</v>
      </c>
      <c r="K11" s="8">
        <v>7</v>
      </c>
      <c r="L11" s="8">
        <v>310</v>
      </c>
    </row>
    <row r="12" spans="1:12" x14ac:dyDescent="0.3">
      <c r="A12" s="6">
        <v>44409</v>
      </c>
      <c r="B12" s="7">
        <v>7.5700000000000003E-2</v>
      </c>
      <c r="E12" s="8">
        <v>8</v>
      </c>
      <c r="F12" s="9">
        <v>9.58</v>
      </c>
      <c r="G12" s="10">
        <v>0.7</v>
      </c>
      <c r="H12" s="8">
        <v>282</v>
      </c>
      <c r="K12" s="8">
        <v>8</v>
      </c>
      <c r="L12" s="8">
        <v>70</v>
      </c>
    </row>
    <row r="13" spans="1:12" x14ac:dyDescent="0.3">
      <c r="A13" s="6">
        <v>44440</v>
      </c>
      <c r="B13" s="7">
        <v>8.0000000000000004E-4</v>
      </c>
      <c r="E13" s="8">
        <v>9</v>
      </c>
      <c r="F13" s="9">
        <v>10.63</v>
      </c>
      <c r="G13" s="10">
        <v>0</v>
      </c>
      <c r="H13" s="8">
        <v>242</v>
      </c>
    </row>
    <row r="14" spans="1:12" x14ac:dyDescent="0.3">
      <c r="A14" s="6">
        <v>44470</v>
      </c>
      <c r="B14" s="7">
        <v>4.1099999999999998E-2</v>
      </c>
      <c r="E14" s="8">
        <v>10</v>
      </c>
      <c r="F14" s="9">
        <v>11.8</v>
      </c>
      <c r="G14" s="10">
        <v>1.4</v>
      </c>
      <c r="H14" s="8">
        <v>227</v>
      </c>
    </row>
    <row r="15" spans="1:12" x14ac:dyDescent="0.3">
      <c r="A15" s="6">
        <v>44501</v>
      </c>
      <c r="B15" s="7">
        <v>1.5900000000000001E-2</v>
      </c>
      <c r="E15" s="8">
        <v>11</v>
      </c>
      <c r="F15" s="9">
        <v>8.35</v>
      </c>
      <c r="G15" s="10">
        <v>5.5</v>
      </c>
      <c r="H15" s="8">
        <v>342</v>
      </c>
    </row>
    <row r="16" spans="1:12" x14ac:dyDescent="0.3">
      <c r="A16" s="6">
        <v>44531</v>
      </c>
      <c r="B16" s="7">
        <v>-6.4000000000000003E-3</v>
      </c>
      <c r="E16" s="8">
        <v>12</v>
      </c>
      <c r="F16" s="9">
        <v>9.56</v>
      </c>
      <c r="G16" s="10">
        <v>0.9</v>
      </c>
      <c r="H16" s="8">
        <v>282</v>
      </c>
    </row>
    <row r="17" spans="1:8" x14ac:dyDescent="0.3">
      <c r="A17" s="6">
        <v>44562</v>
      </c>
      <c r="B17" s="7">
        <v>1.4999999999999999E-2</v>
      </c>
      <c r="E17" s="8">
        <v>13</v>
      </c>
      <c r="F17" s="9">
        <v>11.72</v>
      </c>
      <c r="G17" s="10">
        <v>1.4</v>
      </c>
      <c r="H17" s="8">
        <v>236</v>
      </c>
    </row>
    <row r="18" spans="1:8" x14ac:dyDescent="0.3">
      <c r="A18" s="6">
        <v>44593</v>
      </c>
      <c r="B18" s="7">
        <v>5.0099999999999999E-2</v>
      </c>
      <c r="E18" s="8">
        <v>14</v>
      </c>
      <c r="F18" s="9">
        <v>8.9</v>
      </c>
      <c r="G18" s="10">
        <v>0.1</v>
      </c>
      <c r="H18" s="8">
        <v>288</v>
      </c>
    </row>
    <row r="19" spans="1:8" x14ac:dyDescent="0.3">
      <c r="A19" s="6">
        <v>44621</v>
      </c>
      <c r="B19" s="7">
        <v>2.69E-2</v>
      </c>
      <c r="E19" s="8">
        <v>15</v>
      </c>
      <c r="F19" s="9">
        <v>9.74</v>
      </c>
      <c r="G19" s="10">
        <v>2.2999999999999998</v>
      </c>
      <c r="H19" s="8">
        <v>313</v>
      </c>
    </row>
    <row r="20" spans="1:8" x14ac:dyDescent="0.3">
      <c r="A20" s="6">
        <v>44652</v>
      </c>
      <c r="B20" s="7">
        <v>-2.9399999999999999E-2</v>
      </c>
      <c r="E20" s="8">
        <v>16</v>
      </c>
      <c r="F20" s="9">
        <v>11.15</v>
      </c>
      <c r="G20" s="10">
        <v>6</v>
      </c>
      <c r="H20" s="8">
        <v>452</v>
      </c>
    </row>
    <row r="21" spans="1:8" x14ac:dyDescent="0.3">
      <c r="A21" s="6">
        <v>44682</v>
      </c>
      <c r="B21" s="7">
        <v>3.5700000000000003E-2</v>
      </c>
      <c r="E21" s="8">
        <v>17</v>
      </c>
      <c r="F21" s="9">
        <v>8.68</v>
      </c>
      <c r="G21" s="10">
        <v>0.6</v>
      </c>
      <c r="H21" s="8">
        <v>306</v>
      </c>
    </row>
    <row r="22" spans="1:8" x14ac:dyDescent="0.3">
      <c r="A22" s="6">
        <v>44713</v>
      </c>
      <c r="B22" s="7">
        <v>6.9999999999999999E-4</v>
      </c>
      <c r="E22" s="8">
        <v>18</v>
      </c>
      <c r="F22" s="9">
        <v>8.8699999999999992</v>
      </c>
      <c r="G22" s="10">
        <v>3.2</v>
      </c>
      <c r="H22" s="8">
        <v>328</v>
      </c>
    </row>
    <row r="23" spans="1:8" x14ac:dyDescent="0.3">
      <c r="A23" s="6">
        <v>44743</v>
      </c>
      <c r="B23" s="7">
        <v>1.3899999999999999E-2</v>
      </c>
      <c r="E23" s="8">
        <v>19</v>
      </c>
      <c r="F23" s="9">
        <v>9.93</v>
      </c>
      <c r="G23" s="10">
        <v>1.1000000000000001</v>
      </c>
      <c r="H23" s="8">
        <v>281</v>
      </c>
    </row>
    <row r="24" spans="1:8" x14ac:dyDescent="0.3">
      <c r="A24" s="6">
        <v>44774</v>
      </c>
      <c r="B24" s="7">
        <v>1.78E-2</v>
      </c>
      <c r="E24" s="8">
        <v>20</v>
      </c>
      <c r="F24" s="9">
        <v>10.73</v>
      </c>
      <c r="G24" s="10">
        <v>2.2999999999999998</v>
      </c>
      <c r="H24" s="8">
        <v>285</v>
      </c>
    </row>
    <row r="25" spans="1:8" x14ac:dyDescent="0.3">
      <c r="A25" s="6">
        <v>44805</v>
      </c>
      <c r="B25" s="7">
        <v>3.2599999999999997E-2</v>
      </c>
      <c r="E25" s="8">
        <v>21</v>
      </c>
      <c r="F25" s="9">
        <v>10.33</v>
      </c>
      <c r="G25" s="10">
        <v>1.9</v>
      </c>
      <c r="H25" s="8">
        <v>291</v>
      </c>
    </row>
    <row r="26" spans="1:8" x14ac:dyDescent="0.3">
      <c r="A26" s="6">
        <v>44835</v>
      </c>
      <c r="B26" s="7">
        <v>1.7899999999999999E-2</v>
      </c>
      <c r="E26" s="8">
        <v>22</v>
      </c>
      <c r="F26" s="9">
        <v>11.9</v>
      </c>
      <c r="G26" s="10">
        <v>1.9</v>
      </c>
      <c r="H26" s="8">
        <v>256</v>
      </c>
    </row>
    <row r="27" spans="1:8" x14ac:dyDescent="0.3">
      <c r="A27" s="6">
        <v>44866</v>
      </c>
      <c r="B27" s="7">
        <v>-8.8999999999999999E-3</v>
      </c>
      <c r="E27" s="8">
        <v>23</v>
      </c>
      <c r="F27" s="9">
        <v>8.15</v>
      </c>
      <c r="G27" s="10">
        <v>1.4</v>
      </c>
      <c r="H27" s="8">
        <v>337</v>
      </c>
    </row>
    <row r="28" spans="1:8" x14ac:dyDescent="0.3">
      <c r="A28" s="6">
        <v>44896</v>
      </c>
      <c r="B28" s="7">
        <v>1.8800000000000001E-2</v>
      </c>
      <c r="E28" s="8">
        <v>24</v>
      </c>
      <c r="F28" s="9">
        <v>9.27</v>
      </c>
      <c r="G28" s="10">
        <v>2.4</v>
      </c>
      <c r="H28" s="8">
        <v>298</v>
      </c>
    </row>
    <row r="29" spans="1:8" x14ac:dyDescent="0.3">
      <c r="A29" s="6">
        <v>44927</v>
      </c>
      <c r="B29" s="7">
        <v>-3.7499999999999999E-2</v>
      </c>
      <c r="E29" s="8">
        <v>25</v>
      </c>
      <c r="F29" s="9">
        <v>10.79</v>
      </c>
      <c r="G29" s="10">
        <v>2.1</v>
      </c>
      <c r="H29" s="8">
        <v>256</v>
      </c>
    </row>
    <row r="30" spans="1:8" x14ac:dyDescent="0.3">
      <c r="A30" s="6">
        <v>44958</v>
      </c>
      <c r="B30" s="7">
        <v>2.5999999999999999E-2</v>
      </c>
      <c r="E30" s="8">
        <v>26</v>
      </c>
      <c r="F30" s="9">
        <v>10.11</v>
      </c>
      <c r="G30" s="10">
        <v>1.6</v>
      </c>
      <c r="H30" s="8">
        <v>265</v>
      </c>
    </row>
    <row r="31" spans="1:8" x14ac:dyDescent="0.3">
      <c r="A31" s="6">
        <v>44986</v>
      </c>
      <c r="B31" s="7">
        <v>3.09E-2</v>
      </c>
      <c r="E31" s="8">
        <v>27</v>
      </c>
      <c r="F31" s="9">
        <v>11.5</v>
      </c>
      <c r="G31" s="10">
        <v>5.2</v>
      </c>
      <c r="H31" s="8">
        <v>261</v>
      </c>
    </row>
    <row r="32" spans="1:8" x14ac:dyDescent="0.3">
      <c r="A32" s="6">
        <v>45017</v>
      </c>
      <c r="B32" s="7">
        <v>-1.26E-2</v>
      </c>
      <c r="E32" s="8">
        <v>28</v>
      </c>
      <c r="F32" s="9">
        <v>9.41</v>
      </c>
      <c r="G32" s="10">
        <v>2.4</v>
      </c>
      <c r="H32" s="8">
        <v>305</v>
      </c>
    </row>
    <row r="33" spans="1:8" x14ac:dyDescent="0.3">
      <c r="A33" s="6">
        <v>45047</v>
      </c>
      <c r="B33" s="7">
        <v>3.6900000000000002E-2</v>
      </c>
      <c r="E33" s="8">
        <v>29</v>
      </c>
      <c r="F33" s="9">
        <v>8.36</v>
      </c>
      <c r="G33" s="10">
        <v>0.3</v>
      </c>
      <c r="H33" s="8">
        <v>308</v>
      </c>
    </row>
    <row r="34" spans="1:8" x14ac:dyDescent="0.3">
      <c r="A34" s="6">
        <v>45078</v>
      </c>
      <c r="B34" s="7">
        <v>2.1299999999999999E-2</v>
      </c>
      <c r="E34" s="8">
        <v>30</v>
      </c>
      <c r="F34" s="9">
        <v>8.5500000000000007</v>
      </c>
      <c r="G34" s="10">
        <v>1.9</v>
      </c>
      <c r="H34" s="8">
        <v>345</v>
      </c>
    </row>
    <row r="35" spans="1:8" x14ac:dyDescent="0.3">
      <c r="A35" s="6">
        <v>45108</v>
      </c>
      <c r="B35" s="7">
        <v>8.8999999999999999E-3</v>
      </c>
      <c r="E35" s="8">
        <v>31</v>
      </c>
      <c r="F35" s="9">
        <v>10.23</v>
      </c>
      <c r="G35" s="10">
        <v>1.4</v>
      </c>
      <c r="H35" s="8">
        <v>266</v>
      </c>
    </row>
    <row r="36" spans="1:8" x14ac:dyDescent="0.3">
      <c r="A36" s="6">
        <v>45139</v>
      </c>
      <c r="B36" s="7">
        <v>2.46E-2</v>
      </c>
      <c r="E36" s="8">
        <v>32</v>
      </c>
      <c r="F36" s="9">
        <v>9.7799999999999994</v>
      </c>
      <c r="G36" s="10">
        <v>0.3</v>
      </c>
      <c r="H36" s="8">
        <v>271</v>
      </c>
    </row>
    <row r="37" spans="1:8" x14ac:dyDescent="0.3">
      <c r="A37" s="6">
        <v>45170</v>
      </c>
      <c r="B37" s="7">
        <v>2.41E-2</v>
      </c>
      <c r="E37" s="8">
        <v>33</v>
      </c>
      <c r="F37" s="9">
        <v>8.27</v>
      </c>
      <c r="G37" s="10">
        <v>0.5</v>
      </c>
      <c r="H37" s="8">
        <v>312</v>
      </c>
    </row>
    <row r="38" spans="1:8" x14ac:dyDescent="0.3">
      <c r="A38" s="6">
        <v>45200</v>
      </c>
      <c r="B38" s="7">
        <v>-1.77E-2</v>
      </c>
      <c r="E38" s="8">
        <v>34</v>
      </c>
      <c r="F38" s="9">
        <v>8.81</v>
      </c>
      <c r="G38" s="10">
        <v>0.2</v>
      </c>
      <c r="H38" s="8">
        <v>295</v>
      </c>
    </row>
    <row r="39" spans="1:8" x14ac:dyDescent="0.3">
      <c r="A39" s="6">
        <v>45231</v>
      </c>
      <c r="B39" s="7">
        <v>3.7000000000000002E-3</v>
      </c>
      <c r="E39" s="8">
        <v>35</v>
      </c>
      <c r="F39" s="9">
        <v>11.39</v>
      </c>
      <c r="G39" s="10">
        <v>1</v>
      </c>
      <c r="H39" s="8">
        <v>228</v>
      </c>
    </row>
    <row r="40" spans="1:8" x14ac:dyDescent="0.3">
      <c r="A40" s="6">
        <v>45261</v>
      </c>
      <c r="B40" s="7">
        <v>6.2899999999999998E-2</v>
      </c>
      <c r="E40" s="8">
        <v>36</v>
      </c>
      <c r="F40" s="9">
        <v>8.68</v>
      </c>
      <c r="G40" s="10">
        <v>1</v>
      </c>
      <c r="H40" s="8">
        <v>306</v>
      </c>
    </row>
    <row r="41" spans="1:8" x14ac:dyDescent="0.3">
      <c r="A41" s="6">
        <v>45292</v>
      </c>
      <c r="B41" s="7">
        <v>7.2400000000000006E-2</v>
      </c>
      <c r="E41" s="8">
        <v>37</v>
      </c>
      <c r="F41" s="9">
        <v>8.4600000000000009</v>
      </c>
      <c r="G41" s="10">
        <v>1.6</v>
      </c>
      <c r="H41" s="8">
        <v>326</v>
      </c>
    </row>
    <row r="42" spans="1:8" x14ac:dyDescent="0.3">
      <c r="A42" s="6">
        <v>45323</v>
      </c>
      <c r="B42" s="7">
        <v>6.3899999999999998E-2</v>
      </c>
      <c r="E42" s="8">
        <v>38</v>
      </c>
      <c r="F42" s="9">
        <v>9.4600000000000009</v>
      </c>
      <c r="G42" s="10">
        <v>1.4</v>
      </c>
      <c r="H42" s="8">
        <v>300</v>
      </c>
    </row>
    <row r="43" spans="1:8" x14ac:dyDescent="0.3">
      <c r="A43" s="6">
        <v>45352</v>
      </c>
      <c r="B43" s="7">
        <v>-0.1263</v>
      </c>
      <c r="E43" s="8">
        <v>39</v>
      </c>
      <c r="F43" s="9">
        <v>10.33</v>
      </c>
      <c r="G43" s="10">
        <v>1.4</v>
      </c>
      <c r="H43" s="8">
        <v>281</v>
      </c>
    </row>
    <row r="44" spans="1:8" x14ac:dyDescent="0.3">
      <c r="A44" s="6">
        <v>45383</v>
      </c>
      <c r="B44" s="7">
        <v>2.9600000000000001E-2</v>
      </c>
      <c r="E44" s="8">
        <v>40</v>
      </c>
      <c r="F44" s="9">
        <v>11.94</v>
      </c>
      <c r="G44" s="10">
        <v>0.4</v>
      </c>
      <c r="H44" s="8">
        <v>216</v>
      </c>
    </row>
    <row r="45" spans="1:8" x14ac:dyDescent="0.3">
      <c r="A45" s="6">
        <v>45413</v>
      </c>
      <c r="B45" s="7">
        <v>3.4799999999999998E-2</v>
      </c>
      <c r="E45" s="8">
        <v>41</v>
      </c>
      <c r="F45" s="9">
        <v>9.35</v>
      </c>
      <c r="G45" s="10">
        <v>3.2</v>
      </c>
      <c r="H45" s="8">
        <v>384</v>
      </c>
    </row>
    <row r="46" spans="1:8" x14ac:dyDescent="0.3">
      <c r="A46" s="6">
        <v>45444</v>
      </c>
      <c r="B46" s="7">
        <v>-1.8700000000000001E-2</v>
      </c>
      <c r="E46" s="8">
        <v>42</v>
      </c>
      <c r="F46" s="9">
        <v>9.77</v>
      </c>
      <c r="G46" s="10">
        <v>4</v>
      </c>
      <c r="H46" s="8">
        <v>267</v>
      </c>
    </row>
    <row r="47" spans="1:8" x14ac:dyDescent="0.3">
      <c r="A47" s="6">
        <v>45474</v>
      </c>
      <c r="B47" s="7">
        <v>1.41E-2</v>
      </c>
      <c r="E47" s="8">
        <v>43</v>
      </c>
      <c r="F47" s="9">
        <v>9.7899999999999991</v>
      </c>
      <c r="G47" s="10">
        <v>0.8</v>
      </c>
      <c r="H47" s="8">
        <v>273</v>
      </c>
    </row>
    <row r="48" spans="1:8" x14ac:dyDescent="0.3">
      <c r="A48" s="6">
        <v>45505</v>
      </c>
      <c r="B48" s="7">
        <v>3.56E-2</v>
      </c>
      <c r="E48" s="8">
        <v>44</v>
      </c>
      <c r="F48" s="9">
        <v>9.2100000000000009</v>
      </c>
      <c r="G48" s="10">
        <v>0</v>
      </c>
      <c r="H48" s="8">
        <v>281</v>
      </c>
    </row>
    <row r="49" spans="1:8" x14ac:dyDescent="0.3">
      <c r="A49" s="6">
        <v>45536</v>
      </c>
      <c r="B49" s="7">
        <v>7.7000000000000002E-3</v>
      </c>
      <c r="E49" s="8">
        <v>45</v>
      </c>
      <c r="F49" s="9">
        <v>8.42</v>
      </c>
      <c r="G49" s="10">
        <v>0.4</v>
      </c>
      <c r="H49" s="8">
        <v>308</v>
      </c>
    </row>
    <row r="50" spans="1:8" x14ac:dyDescent="0.3">
      <c r="A50" s="6">
        <v>45566</v>
      </c>
      <c r="B50" s="7">
        <v>-2.3699999999999999E-2</v>
      </c>
      <c r="E50" s="8">
        <v>46</v>
      </c>
      <c r="F50" s="9">
        <v>10.54</v>
      </c>
      <c r="G50" s="10">
        <v>0.1</v>
      </c>
      <c r="H50" s="8">
        <v>246</v>
      </c>
    </row>
    <row r="51" spans="1:8" x14ac:dyDescent="0.3">
      <c r="A51" s="6">
        <v>45597</v>
      </c>
      <c r="B51" s="7">
        <v>5.7500000000000002E-2</v>
      </c>
      <c r="E51" s="8">
        <v>47</v>
      </c>
      <c r="F51" s="9">
        <v>9.58</v>
      </c>
      <c r="G51" s="10">
        <v>0.5</v>
      </c>
      <c r="H51" s="8">
        <v>281</v>
      </c>
    </row>
    <row r="52" spans="1:8" x14ac:dyDescent="0.3">
      <c r="A52" s="6">
        <v>45627</v>
      </c>
      <c r="B52" s="7">
        <v>-5.1999999999999998E-3</v>
      </c>
      <c r="E52" s="8">
        <v>48</v>
      </c>
      <c r="F52" s="9">
        <v>9.39</v>
      </c>
      <c r="G52" s="10">
        <v>0.2</v>
      </c>
      <c r="H52" s="8">
        <v>280</v>
      </c>
    </row>
    <row r="53" spans="1:8" x14ac:dyDescent="0.3">
      <c r="A53" s="6">
        <v>45658</v>
      </c>
      <c r="B53" s="7">
        <v>7.3700000000000002E-2</v>
      </c>
    </row>
    <row r="54" spans="1:8" x14ac:dyDescent="0.3">
      <c r="A54" s="6">
        <v>45689</v>
      </c>
      <c r="B54" s="7">
        <v>-2.0500000000000001E-2</v>
      </c>
    </row>
    <row r="55" spans="1:8" x14ac:dyDescent="0.3">
      <c r="A55" s="6">
        <v>45717</v>
      </c>
      <c r="B55" s="7">
        <v>1.7600000000000001E-2</v>
      </c>
    </row>
    <row r="56" spans="1:8" x14ac:dyDescent="0.3">
      <c r="A56" s="6">
        <v>45748</v>
      </c>
      <c r="B56" s="7">
        <v>-4.8599999999999997E-2</v>
      </c>
    </row>
    <row r="57" spans="1:8" x14ac:dyDescent="0.3">
      <c r="A57" s="6">
        <v>45778</v>
      </c>
      <c r="B57" s="7">
        <v>1.49E-2</v>
      </c>
    </row>
    <row r="58" spans="1:8" x14ac:dyDescent="0.3">
      <c r="A58" s="6">
        <v>45809</v>
      </c>
      <c r="B58" s="7">
        <v>-2.7400000000000001E-2</v>
      </c>
    </row>
    <row r="59" spans="1:8" x14ac:dyDescent="0.3">
      <c r="A59" s="6">
        <v>45839</v>
      </c>
      <c r="B59" s="7">
        <v>1.5100000000000001E-2</v>
      </c>
    </row>
    <row r="60" spans="1:8" x14ac:dyDescent="0.3">
      <c r="A60" s="6">
        <v>45870</v>
      </c>
      <c r="B60" s="7">
        <v>-1.9E-3</v>
      </c>
    </row>
    <row r="61" spans="1:8" x14ac:dyDescent="0.3">
      <c r="A61" s="6">
        <v>45901</v>
      </c>
      <c r="B61" s="7">
        <v>-2.9999999999999997E-4</v>
      </c>
    </row>
    <row r="62" spans="1:8" x14ac:dyDescent="0.3">
      <c r="A62" s="6">
        <v>45931</v>
      </c>
      <c r="B62" s="7">
        <v>-2.7099999999999999E-2</v>
      </c>
    </row>
    <row r="63" spans="1:8" x14ac:dyDescent="0.3">
      <c r="A63" s="6">
        <v>45962</v>
      </c>
      <c r="B63" s="7">
        <v>-4.24E-2</v>
      </c>
    </row>
    <row r="64" spans="1:8" x14ac:dyDescent="0.3">
      <c r="A64" s="6">
        <v>45992</v>
      </c>
      <c r="B64" s="7">
        <v>-1.84E-2</v>
      </c>
    </row>
  </sheetData>
  <printOptions horizontalCentered="1"/>
  <pageMargins left="0.4" right="0.4" top="0.5" bottom="0.6" header="0.25" footer="0.3"/>
  <pageSetup scale="88" fitToHeight="0" orientation="landscape" r:id="rId1"/>
  <headerFooter>
    <oddFooter>&amp;C&amp;8&amp;A&amp;L&amp;8&amp;F&amp;R&amp;8Page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F634-F700-482C-BCFA-775287977878}">
  <sheetPr>
    <pageSetUpPr fitToPage="1"/>
  </sheetPr>
  <dimension ref="A1:J25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0" ht="17" x14ac:dyDescent="0.4">
      <c r="A1" s="3" t="s">
        <v>13</v>
      </c>
    </row>
    <row r="2" spans="1:10" x14ac:dyDescent="0.3">
      <c r="A2" s="4" t="s">
        <v>14</v>
      </c>
    </row>
    <row r="3" spans="1:10" x14ac:dyDescent="0.3">
      <c r="A3" s="4" t="s">
        <v>15</v>
      </c>
    </row>
    <row r="5" spans="1:10" x14ac:dyDescent="0.3">
      <c r="A5" s="11" t="str">
        <f ca="1">_xlfn.FORMULATEXT(A6)</f>
        <v>=fx.RiskBootstrapIndexλ(8, 5)</v>
      </c>
    </row>
    <row r="6" spans="1:10" x14ac:dyDescent="0.3">
      <c r="A6" s="1" cm="1">
        <f t="array" ref="A6:H10">fx.RiskBootstrapIndexλ(8, 5)</f>
        <v>1</v>
      </c>
      <c r="B6" s="1">
        <v>3</v>
      </c>
      <c r="C6" s="1">
        <v>4</v>
      </c>
      <c r="D6" s="1">
        <v>2</v>
      </c>
      <c r="E6" s="1">
        <v>4</v>
      </c>
      <c r="F6" s="1">
        <v>3</v>
      </c>
      <c r="G6" s="1">
        <v>2</v>
      </c>
      <c r="H6" s="1">
        <v>4</v>
      </c>
    </row>
    <row r="7" spans="1:10" x14ac:dyDescent="0.3">
      <c r="A7" s="1">
        <v>6</v>
      </c>
      <c r="B7" s="1">
        <v>8</v>
      </c>
      <c r="C7" s="1">
        <v>6</v>
      </c>
      <c r="D7" s="1">
        <v>8</v>
      </c>
      <c r="E7" s="1">
        <v>4</v>
      </c>
      <c r="F7" s="1">
        <v>8</v>
      </c>
      <c r="G7" s="1">
        <v>5</v>
      </c>
      <c r="H7" s="1">
        <v>7</v>
      </c>
    </row>
    <row r="8" spans="1:10" x14ac:dyDescent="0.3">
      <c r="A8" s="1">
        <v>5</v>
      </c>
      <c r="B8" s="1">
        <v>1</v>
      </c>
      <c r="C8" s="1">
        <v>7</v>
      </c>
      <c r="D8" s="1">
        <v>2</v>
      </c>
      <c r="E8" s="1">
        <v>3</v>
      </c>
      <c r="F8" s="1">
        <v>2</v>
      </c>
      <c r="G8" s="1">
        <v>5</v>
      </c>
      <c r="H8" s="1">
        <v>7</v>
      </c>
    </row>
    <row r="9" spans="1:10" x14ac:dyDescent="0.3">
      <c r="A9" s="1">
        <v>4</v>
      </c>
      <c r="B9" s="1">
        <v>5</v>
      </c>
      <c r="C9" s="1">
        <v>7</v>
      </c>
      <c r="D9" s="1">
        <v>2</v>
      </c>
      <c r="E9" s="1">
        <v>1</v>
      </c>
      <c r="F9" s="1">
        <v>1</v>
      </c>
      <c r="G9" s="1">
        <v>4</v>
      </c>
      <c r="H9" s="1">
        <v>2</v>
      </c>
    </row>
    <row r="10" spans="1:10" x14ac:dyDescent="0.3">
      <c r="A10" s="1">
        <v>4</v>
      </c>
      <c r="B10" s="1">
        <v>5</v>
      </c>
      <c r="C10" s="1">
        <v>3</v>
      </c>
      <c r="D10" s="1">
        <v>3</v>
      </c>
      <c r="E10" s="1">
        <v>4</v>
      </c>
      <c r="F10" s="1">
        <v>5</v>
      </c>
      <c r="G10" s="1">
        <v>7</v>
      </c>
      <c r="H10" s="1">
        <v>2</v>
      </c>
    </row>
    <row r="13" spans="1:10" ht="14.5" x14ac:dyDescent="0.35">
      <c r="A13" s="12" t="s">
        <v>16</v>
      </c>
    </row>
    <row r="14" spans="1:10" x14ac:dyDescent="0.3">
      <c r="A14" s="11" t="str">
        <f ca="1">_xlfn.FORMULATEXT(A15)</f>
        <v>=INDEX(Data!$L$5:$L$12, '1 Resampling'!A6#)</v>
      </c>
      <c r="J14" s="13" t="s">
        <v>17</v>
      </c>
    </row>
    <row r="15" spans="1:10" x14ac:dyDescent="0.3">
      <c r="A15" s="8" cm="1">
        <f t="array" ref="A15:H19">INDEX(Data!$L$5:$L$12,_xlfn.ANCHORARRAY( '1 Resampling'!A6))</f>
        <v>120</v>
      </c>
      <c r="B15" s="8">
        <v>240</v>
      </c>
      <c r="C15" s="8">
        <v>60</v>
      </c>
      <c r="D15" s="8">
        <v>85</v>
      </c>
      <c r="E15" s="8">
        <v>60</v>
      </c>
      <c r="F15" s="8">
        <v>240</v>
      </c>
      <c r="G15" s="8">
        <v>85</v>
      </c>
      <c r="H15" s="8">
        <v>60</v>
      </c>
      <c r="J15" s="10" cm="1">
        <f t="array" ref="J15:J19">_xlfn.BYROW(_xlfn.ANCHORARRAY(A15), _xlfn.LAMBDA(_xlpm.row, AVERAGE(_xlpm.row)))</f>
        <v>118.75</v>
      </c>
    </row>
    <row r="16" spans="1:10" x14ac:dyDescent="0.3">
      <c r="A16" s="8">
        <v>95</v>
      </c>
      <c r="B16" s="8">
        <v>70</v>
      </c>
      <c r="C16" s="8">
        <v>95</v>
      </c>
      <c r="D16" s="8">
        <v>70</v>
      </c>
      <c r="E16" s="8">
        <v>60</v>
      </c>
      <c r="F16" s="8">
        <v>70</v>
      </c>
      <c r="G16" s="8">
        <v>150</v>
      </c>
      <c r="H16" s="8">
        <v>310</v>
      </c>
      <c r="J16" s="10">
        <v>115</v>
      </c>
    </row>
    <row r="17" spans="1:10" x14ac:dyDescent="0.3">
      <c r="A17" s="8">
        <v>150</v>
      </c>
      <c r="B17" s="8">
        <v>120</v>
      </c>
      <c r="C17" s="8">
        <v>310</v>
      </c>
      <c r="D17" s="8">
        <v>85</v>
      </c>
      <c r="E17" s="8">
        <v>240</v>
      </c>
      <c r="F17" s="8">
        <v>85</v>
      </c>
      <c r="G17" s="8">
        <v>150</v>
      </c>
      <c r="H17" s="8">
        <v>310</v>
      </c>
      <c r="J17" s="10">
        <v>181.25</v>
      </c>
    </row>
    <row r="18" spans="1:10" x14ac:dyDescent="0.3">
      <c r="A18" s="8">
        <v>60</v>
      </c>
      <c r="B18" s="8">
        <v>150</v>
      </c>
      <c r="C18" s="8">
        <v>310</v>
      </c>
      <c r="D18" s="8">
        <v>85</v>
      </c>
      <c r="E18" s="8">
        <v>120</v>
      </c>
      <c r="F18" s="8">
        <v>120</v>
      </c>
      <c r="G18" s="8">
        <v>60</v>
      </c>
      <c r="H18" s="8">
        <v>85</v>
      </c>
      <c r="J18" s="10">
        <v>123.75</v>
      </c>
    </row>
    <row r="19" spans="1:10" x14ac:dyDescent="0.3">
      <c r="A19" s="8">
        <v>60</v>
      </c>
      <c r="B19" s="8">
        <v>150</v>
      </c>
      <c r="C19" s="8">
        <v>240</v>
      </c>
      <c r="D19" s="8">
        <v>240</v>
      </c>
      <c r="E19" s="8">
        <v>60</v>
      </c>
      <c r="F19" s="8">
        <v>150</v>
      </c>
      <c r="G19" s="8">
        <v>310</v>
      </c>
      <c r="H19" s="8">
        <v>85</v>
      </c>
      <c r="J19" s="10">
        <v>161.875</v>
      </c>
    </row>
    <row r="22" spans="1:10" x14ac:dyDescent="0.3">
      <c r="A22" s="4" t="s">
        <v>18</v>
      </c>
    </row>
    <row r="23" spans="1:10" x14ac:dyDescent="0.3">
      <c r="A23" s="4" t="s">
        <v>19</v>
      </c>
    </row>
    <row r="25" spans="1:10" x14ac:dyDescent="0.3">
      <c r="A25" s="8">
        <f>AVERAGE(Data!$L$5:$L$12)</f>
        <v>141.25</v>
      </c>
      <c r="B25" s="1" t="s">
        <v>20</v>
      </c>
    </row>
  </sheetData>
  <printOptions horizontalCentered="1"/>
  <pageMargins left="0.4" right="0.4" top="0.5" bottom="0.6" header="0.25" footer="0.3"/>
  <pageSetup scale="94" orientation="landscape" r:id="rId1"/>
  <headerFooter>
    <oddFooter>&amp;C&amp;8&amp;A&amp;L&amp;8&amp;F&amp;R&amp;8Page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A8EC-6FEA-46A2-9CE2-5844BF7B0AED}">
  <sheetPr>
    <pageSetUpPr fitToPage="1"/>
  </sheetPr>
  <dimension ref="A1:W2005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23" ht="17" x14ac:dyDescent="0.4">
      <c r="A1" s="3" t="s">
        <v>21</v>
      </c>
    </row>
    <row r="2" spans="1:23" x14ac:dyDescent="0.3">
      <c r="A2" s="4" t="s">
        <v>22</v>
      </c>
    </row>
    <row r="3" spans="1:23" x14ac:dyDescent="0.3">
      <c r="A3" s="4" t="s">
        <v>23</v>
      </c>
      <c r="V3" s="1" t="s">
        <v>24</v>
      </c>
    </row>
    <row r="4" spans="1:23" x14ac:dyDescent="0.3">
      <c r="V4" s="1">
        <f>_xlfn.LET(_xlpm.s, Data!$B$5:$B$64, AVERAGE(_xlpm.s) / _xlfn.STDEV.S(_xlpm.s) * SQRT(12))</f>
        <v>0.57576207842578786</v>
      </c>
    </row>
    <row r="5" spans="1:23" x14ac:dyDescent="0.3">
      <c r="A5" s="11" t="str">
        <f ca="1">_xlfn.FORMULATEXT(A6)</f>
        <v>=fx.RiskBootstrapλ(Data!$B$5:$B$64, LAMBDA(s, AVERAGE(s) / STDEV.S(s) * SQRT(12)), 2000)</v>
      </c>
      <c r="C5" s="11" t="str">
        <f ca="1">_xlfn.FORMULATEXT(C6)</f>
        <v>=fx.RiskChartHistλ('2 Distribution'!A6#, , , , "Bootstrap Sharpe ratio")</v>
      </c>
    </row>
    <row r="6" spans="1:23" x14ac:dyDescent="0.3">
      <c r="A6" s="14" cm="1">
        <f t="array" ref="A6:A2005">fx.RiskBootstrapλ(Data!$B$5:$B$64, _xlfn.LAMBDA(_xlpm.s, AVERAGE(_xlpm.s) / _xlfn.STDEV.S(_xlpm.s) * SQRT(12)), 2000)</f>
        <v>1.6478463346850836</v>
      </c>
      <c r="C6" s="1" t="str" cm="1">
        <f t="array" ref="C6:J41">fx.RiskChartHistλ(_xlfn.ANCHORARRAY('2 Distribution'!A6), , , , "Bootstrap Sharpe ratio")</f>
        <v>Bootstrap Sharpe ratio</v>
      </c>
      <c r="D6" s="1" t="str">
        <v/>
      </c>
      <c r="E6" s="1" t="str">
        <v/>
      </c>
      <c r="F6" s="1" t="str">
        <v/>
      </c>
      <c r="G6" s="1" t="str">
        <v/>
      </c>
      <c r="H6" s="1" t="str">
        <v/>
      </c>
      <c r="I6" s="1" t="str">
        <v/>
      </c>
      <c r="J6" s="1" t="str">
        <v/>
      </c>
      <c r="V6" s="11" t="str">
        <f ca="1">_xlfn.FORMULATEXT(V7)</f>
        <v>=fx.RiskStatsλ('2 Distribution'!A6#, , "Sharpe ratio")</v>
      </c>
    </row>
    <row r="7" spans="1:23" x14ac:dyDescent="0.3">
      <c r="A7" s="14">
        <v>0.5365632857304039</v>
      </c>
      <c r="C7" s="1" t="str">
        <v>Label</v>
      </c>
      <c r="D7" s="1" t="str">
        <v>Value</v>
      </c>
      <c r="E7" s="1" t="str">
        <v>X0</v>
      </c>
      <c r="F7" s="1" t="str">
        <v>X1</v>
      </c>
      <c r="G7" s="1" t="str">
        <v>Y0</v>
      </c>
      <c r="H7" s="1" t="str">
        <v>Y1</v>
      </c>
      <c r="I7" s="1" t="str">
        <v/>
      </c>
      <c r="J7" s="1" t="str">
        <v/>
      </c>
      <c r="V7" s="15" t="str" cm="1">
        <f t="array" ref="V7:W18">fx.RiskStatsλ(_xlfn.ANCHORARRAY('2 Distribution'!A6), , "Sharpe ratio")</f>
        <v/>
      </c>
      <c r="W7" s="14" t="str">
        <v>Sharpe ratio</v>
      </c>
    </row>
    <row r="8" spans="1:23" x14ac:dyDescent="0.3">
      <c r="A8" s="14">
        <v>0.67489408675099594</v>
      </c>
      <c r="C8" s="1" t="str">
        <v>P10  0.011</v>
      </c>
      <c r="D8" s="1">
        <v>1.0995315011266361E-2</v>
      </c>
      <c r="E8" s="1">
        <v>0.26666666666666666</v>
      </c>
      <c r="F8" s="1">
        <v>0.26666666666666666</v>
      </c>
      <c r="G8" s="1">
        <v>0</v>
      </c>
      <c r="H8" s="1">
        <v>1</v>
      </c>
      <c r="I8" s="1" t="str">
        <v/>
      </c>
      <c r="J8" s="1" t="str">
        <v/>
      </c>
      <c r="V8" s="14" t="str">
        <v>Trials</v>
      </c>
      <c r="W8" s="14">
        <v>2000</v>
      </c>
    </row>
    <row r="9" spans="1:23" x14ac:dyDescent="0.3">
      <c r="A9" s="14">
        <v>0.29532805360769693</v>
      </c>
      <c r="C9" s="1" t="str">
        <v>P50  0.579</v>
      </c>
      <c r="D9" s="1">
        <v>0.57931989333210143</v>
      </c>
      <c r="E9" s="1">
        <v>0.40374253282739403</v>
      </c>
      <c r="F9" s="1">
        <v>0.40374253282739403</v>
      </c>
      <c r="G9" s="1">
        <v>0</v>
      </c>
      <c r="H9" s="1">
        <v>1</v>
      </c>
      <c r="I9" s="1" t="str">
        <v/>
      </c>
      <c r="J9" s="1" t="str">
        <v/>
      </c>
      <c r="V9" s="14" t="str">
        <v>Mean</v>
      </c>
      <c r="W9" s="14">
        <v>0.61705098144723436</v>
      </c>
    </row>
    <row r="10" spans="1:23" x14ac:dyDescent="0.3">
      <c r="A10" s="14">
        <v>1.4216907137768713</v>
      </c>
      <c r="C10" s="1" t="str">
        <v>P90  1.255</v>
      </c>
      <c r="D10" s="1">
        <v>1.2548129050189409</v>
      </c>
      <c r="E10" s="1">
        <v>0.56666666666666654</v>
      </c>
      <c r="F10" s="1">
        <v>0.56666666666666654</v>
      </c>
      <c r="G10" s="1">
        <v>0</v>
      </c>
      <c r="H10" s="1">
        <v>1</v>
      </c>
      <c r="I10" s="1" t="str">
        <v/>
      </c>
      <c r="J10" s="1" t="str">
        <v/>
      </c>
      <c r="V10" s="14" t="str">
        <v>Median</v>
      </c>
      <c r="W10" s="14">
        <v>0.57931989333210143</v>
      </c>
    </row>
    <row r="11" spans="1:23" x14ac:dyDescent="0.3">
      <c r="A11" s="14">
        <v>1.0438661376477856</v>
      </c>
      <c r="C11" s="1" t="str">
        <v>Bin</v>
      </c>
      <c r="D11" s="1" t="str">
        <v>From</v>
      </c>
      <c r="E11" s="1" t="str">
        <v>To</v>
      </c>
      <c r="F11" s="1" t="str">
        <v>In band</v>
      </c>
      <c r="G11" s="1" t="str">
        <v>Tail</v>
      </c>
      <c r="H11" s="1" t="str">
        <v>Count</v>
      </c>
      <c r="I11" s="1" t="str">
        <v>Cumulative %</v>
      </c>
      <c r="J11" s="1" t="str">
        <v>X</v>
      </c>
      <c r="V11" s="14" t="str">
        <v>Mode</v>
      </c>
      <c r="W11" s="14">
        <v>0.31154871184005106</v>
      </c>
    </row>
    <row r="12" spans="1:23" x14ac:dyDescent="0.3">
      <c r="A12" s="14">
        <v>1.9112432121648382</v>
      </c>
      <c r="C12" s="1">
        <v>-1.0255193433284626</v>
      </c>
      <c r="D12" s="1">
        <v>-1.0946203205511111</v>
      </c>
      <c r="E12" s="1">
        <v>-0.95641836610581399</v>
      </c>
      <c r="F12" s="1">
        <v>0</v>
      </c>
      <c r="G12" s="1">
        <v>0</v>
      </c>
      <c r="H12" s="1">
        <v>0</v>
      </c>
      <c r="I12" s="1">
        <v>0</v>
      </c>
      <c r="J12" s="1">
        <v>3.3333333333333333E-2</v>
      </c>
      <c r="V12" s="14" t="str">
        <v>Standard Deviation</v>
      </c>
      <c r="W12" s="14">
        <v>0.49240515703677767</v>
      </c>
    </row>
    <row r="13" spans="1:23" x14ac:dyDescent="0.3">
      <c r="A13" s="14">
        <v>1.0012093751007352</v>
      </c>
      <c r="C13" s="1">
        <v>-0.88731738888316536</v>
      </c>
      <c r="D13" s="1">
        <v>-0.95641836610581399</v>
      </c>
      <c r="E13" s="1">
        <v>-0.81821641166051684</v>
      </c>
      <c r="F13" s="1">
        <v>0</v>
      </c>
      <c r="G13" s="1">
        <v>1</v>
      </c>
      <c r="H13" s="1">
        <v>1</v>
      </c>
      <c r="I13" s="1">
        <v>5.0000000000000001E-4</v>
      </c>
      <c r="J13" s="1">
        <v>6.6666666666666666E-2</v>
      </c>
      <c r="V13" s="14" t="str">
        <v>Sample Variance</v>
      </c>
      <c r="W13" s="14">
        <v>0.24246283867641366</v>
      </c>
    </row>
    <row r="14" spans="1:23" x14ac:dyDescent="0.3">
      <c r="A14" s="14">
        <v>0.27449585342823712</v>
      </c>
      <c r="C14" s="1">
        <v>-0.74911543443786821</v>
      </c>
      <c r="D14" s="1">
        <v>-0.81821641166051684</v>
      </c>
      <c r="E14" s="1">
        <v>-0.68001445721521958</v>
      </c>
      <c r="F14" s="1">
        <v>0</v>
      </c>
      <c r="G14" s="1">
        <v>4</v>
      </c>
      <c r="H14" s="1">
        <v>4</v>
      </c>
      <c r="I14" s="1">
        <v>2.5000000000000001E-3</v>
      </c>
      <c r="J14" s="1">
        <v>0.1</v>
      </c>
      <c r="V14" s="14" t="str">
        <v>Minimum</v>
      </c>
      <c r="W14" s="14">
        <v>-0.91322814766303262</v>
      </c>
    </row>
    <row r="15" spans="1:23" x14ac:dyDescent="0.3">
      <c r="A15" s="14">
        <v>0.51014242375053187</v>
      </c>
      <c r="C15" s="1">
        <v>-0.61091347999257106</v>
      </c>
      <c r="D15" s="1">
        <v>-0.68001445721521958</v>
      </c>
      <c r="E15" s="1">
        <v>-0.54181250276992243</v>
      </c>
      <c r="F15" s="1">
        <v>0</v>
      </c>
      <c r="G15" s="1">
        <v>6</v>
      </c>
      <c r="H15" s="1">
        <v>6</v>
      </c>
      <c r="I15" s="1">
        <v>5.4999999999999997E-3</v>
      </c>
      <c r="J15" s="1">
        <v>0.13333333333333333</v>
      </c>
      <c r="V15" s="14" t="str">
        <v>Maximum</v>
      </c>
      <c r="W15" s="14">
        <v>2.8878034852775714</v>
      </c>
    </row>
    <row r="16" spans="1:23" x14ac:dyDescent="0.3">
      <c r="A16" s="14">
        <v>0.63300262257850681</v>
      </c>
      <c r="C16" s="1">
        <v>-0.47271152554727386</v>
      </c>
      <c r="D16" s="1">
        <v>-0.54181250276992243</v>
      </c>
      <c r="E16" s="1">
        <v>-0.40361054832462528</v>
      </c>
      <c r="F16" s="1">
        <v>0</v>
      </c>
      <c r="G16" s="1">
        <v>17</v>
      </c>
      <c r="H16" s="1">
        <v>17</v>
      </c>
      <c r="I16" s="1">
        <v>1.4E-2</v>
      </c>
      <c r="J16" s="1">
        <v>0.16666666666666666</v>
      </c>
      <c r="V16" s="14" t="str">
        <v>P10</v>
      </c>
      <c r="W16" s="14">
        <v>1.0995315011266361E-2</v>
      </c>
    </row>
    <row r="17" spans="1:23" x14ac:dyDescent="0.3">
      <c r="A17" s="14">
        <v>0.42542237214838052</v>
      </c>
      <c r="C17" s="1">
        <v>-0.33450957110197665</v>
      </c>
      <c r="D17" s="1">
        <v>-0.40361054832462528</v>
      </c>
      <c r="E17" s="1">
        <v>-0.26540859387932803</v>
      </c>
      <c r="F17" s="1">
        <v>0</v>
      </c>
      <c r="G17" s="1">
        <v>28</v>
      </c>
      <c r="H17" s="1">
        <v>28</v>
      </c>
      <c r="I17" s="1">
        <v>2.8000000000000001E-2</v>
      </c>
      <c r="J17" s="1">
        <v>0.2</v>
      </c>
      <c r="V17" s="14" t="str">
        <v>P50</v>
      </c>
      <c r="W17" s="14">
        <v>0.57931989333210143</v>
      </c>
    </row>
    <row r="18" spans="1:23" x14ac:dyDescent="0.3">
      <c r="A18" s="14">
        <v>0.24428967352900277</v>
      </c>
      <c r="C18" s="1">
        <v>-0.19630761665667945</v>
      </c>
      <c r="D18" s="1">
        <v>-0.26540859387932803</v>
      </c>
      <c r="E18" s="1">
        <v>-0.12720663943403088</v>
      </c>
      <c r="F18" s="1">
        <v>0</v>
      </c>
      <c r="G18" s="1">
        <v>55</v>
      </c>
      <c r="H18" s="1">
        <v>55</v>
      </c>
      <c r="I18" s="1">
        <v>5.5500000000000001E-2</v>
      </c>
      <c r="J18" s="1">
        <v>0.23333333333333334</v>
      </c>
      <c r="V18" s="14" t="str">
        <v>P90</v>
      </c>
      <c r="W18" s="14">
        <v>1.2548129050189409</v>
      </c>
    </row>
    <row r="19" spans="1:23" x14ac:dyDescent="0.3">
      <c r="A19" s="14">
        <v>1.0237235839875922</v>
      </c>
      <c r="C19" s="1">
        <v>-5.8105662211382303E-2</v>
      </c>
      <c r="D19" s="1">
        <v>-0.12720663943403088</v>
      </c>
      <c r="E19" s="1">
        <v>1.0995315011266271E-2</v>
      </c>
      <c r="F19" s="1">
        <v>0</v>
      </c>
      <c r="G19" s="1">
        <v>89</v>
      </c>
      <c r="H19" s="1">
        <v>89</v>
      </c>
      <c r="I19" s="1">
        <v>0.1</v>
      </c>
      <c r="J19" s="1">
        <v>0.26666666666666666</v>
      </c>
      <c r="V19" s="1" t="s">
        <v>25</v>
      </c>
    </row>
    <row r="20" spans="1:23" x14ac:dyDescent="0.3">
      <c r="A20" s="14">
        <v>0.18147242300973598</v>
      </c>
      <c r="C20" s="1">
        <v>8.0096292233914901E-2</v>
      </c>
      <c r="D20" s="1">
        <v>1.0995315011266271E-2</v>
      </c>
      <c r="E20" s="1">
        <v>0.14919726945656353</v>
      </c>
      <c r="F20" s="1">
        <v>116</v>
      </c>
      <c r="G20" s="1">
        <v>0</v>
      </c>
      <c r="H20" s="1">
        <v>116</v>
      </c>
      <c r="I20" s="1">
        <v>0.158</v>
      </c>
      <c r="J20" s="1">
        <v>0.3</v>
      </c>
      <c r="V20" s="16" cm="1">
        <f t="array" ref="V20">AVERAGE(--(_xlfn.ANCHORARRAY('2 Distribution'!A6) &lt; 0))</f>
        <v>9.5000000000000001E-2</v>
      </c>
    </row>
    <row r="21" spans="1:23" x14ac:dyDescent="0.3">
      <c r="A21" s="14">
        <v>0.59309066980693548</v>
      </c>
      <c r="C21" s="1">
        <v>0.21829824667921205</v>
      </c>
      <c r="D21" s="1">
        <v>0.14919726945656353</v>
      </c>
      <c r="E21" s="1">
        <v>0.28739922390186057</v>
      </c>
      <c r="F21" s="1">
        <v>183</v>
      </c>
      <c r="G21" s="1">
        <v>0</v>
      </c>
      <c r="H21" s="1">
        <v>183</v>
      </c>
      <c r="I21" s="1">
        <v>0.2495</v>
      </c>
      <c r="J21" s="1">
        <v>0.33333333333333331</v>
      </c>
    </row>
    <row r="22" spans="1:23" x14ac:dyDescent="0.3">
      <c r="A22" s="14">
        <v>0.31359501084489871</v>
      </c>
      <c r="C22" s="1">
        <v>0.3565002011245092</v>
      </c>
      <c r="D22" s="1">
        <v>0.28739922390186057</v>
      </c>
      <c r="E22" s="1">
        <v>0.42560117834715783</v>
      </c>
      <c r="F22" s="1">
        <v>238</v>
      </c>
      <c r="G22" s="1">
        <v>0</v>
      </c>
      <c r="H22" s="1">
        <v>238</v>
      </c>
      <c r="I22" s="1">
        <v>0.36849999999999999</v>
      </c>
      <c r="J22" s="1">
        <v>0.36666666666666664</v>
      </c>
      <c r="V22" s="1" t="s">
        <v>26</v>
      </c>
    </row>
    <row r="23" spans="1:23" x14ac:dyDescent="0.3">
      <c r="A23" s="14">
        <v>0.43390247292282319</v>
      </c>
      <c r="C23" s="1">
        <v>0.49470215556980646</v>
      </c>
      <c r="D23" s="1">
        <v>0.42560117834715783</v>
      </c>
      <c r="E23" s="1">
        <v>0.56380313279245509</v>
      </c>
      <c r="F23" s="1">
        <v>240</v>
      </c>
      <c r="G23" s="1">
        <v>0</v>
      </c>
      <c r="H23" s="1">
        <v>240</v>
      </c>
      <c r="I23" s="1">
        <v>0.48849999999999999</v>
      </c>
      <c r="J23" s="1">
        <v>0.4</v>
      </c>
      <c r="V23" s="11" t="str">
        <f ca="1">_xlfn.FORMULATEXT(V24)</f>
        <v>=STDEV.S(fx.RiskBootstrapλ(Data!$B$5:$B$64, LAMBDA(s, AVERAGE(s) / STDEV.S(s) * SQRT(12)), 2000, 6))</v>
      </c>
    </row>
    <row r="24" spans="1:23" x14ac:dyDescent="0.3">
      <c r="A24" s="14">
        <v>1.2670472601523104</v>
      </c>
      <c r="C24" s="1">
        <v>0.6329041100151036</v>
      </c>
      <c r="D24" s="1">
        <v>0.56380313279245509</v>
      </c>
      <c r="E24" s="1">
        <v>0.70200508723775212</v>
      </c>
      <c r="F24" s="1">
        <v>207</v>
      </c>
      <c r="G24" s="1">
        <v>0</v>
      </c>
      <c r="H24" s="1">
        <v>207</v>
      </c>
      <c r="I24" s="1">
        <v>0.59199999999999997</v>
      </c>
      <c r="J24" s="1">
        <v>0.43333333333333335</v>
      </c>
      <c r="V24" s="14">
        <f>_xlfn.STDEV.S(fx.RiskBootstrapλ(Data!$B$5:$B$64, _xlfn.LAMBDA(_xlpm.s, AVERAGE(_xlpm.s) / _xlfn.STDEV.S(_xlpm.s) * SQRT(12)), 2000, 6))</f>
        <v>0.47145998194761746</v>
      </c>
    </row>
    <row r="25" spans="1:23" x14ac:dyDescent="0.3">
      <c r="A25" s="14">
        <v>1.0407625500664759</v>
      </c>
      <c r="C25" s="1">
        <v>0.77110606446040075</v>
      </c>
      <c r="D25" s="1">
        <v>0.70200508723775212</v>
      </c>
      <c r="E25" s="1">
        <v>0.84020704168304938</v>
      </c>
      <c r="F25" s="1">
        <v>190</v>
      </c>
      <c r="G25" s="1">
        <v>0</v>
      </c>
      <c r="H25" s="1">
        <v>190</v>
      </c>
      <c r="I25" s="1">
        <v>0.68700000000000006</v>
      </c>
      <c r="J25" s="1">
        <v>0.46666666666666667</v>
      </c>
    </row>
    <row r="26" spans="1:23" x14ac:dyDescent="0.3">
      <c r="A26" s="14">
        <v>1.1315946752047015</v>
      </c>
      <c r="C26" s="1">
        <v>0.90930801890569801</v>
      </c>
      <c r="D26" s="1">
        <v>0.84020704168304938</v>
      </c>
      <c r="E26" s="1">
        <v>0.97840899612834664</v>
      </c>
      <c r="F26" s="1">
        <v>166</v>
      </c>
      <c r="G26" s="1">
        <v>0</v>
      </c>
      <c r="H26" s="1">
        <v>166</v>
      </c>
      <c r="I26" s="1">
        <v>0.77</v>
      </c>
      <c r="J26" s="1">
        <v>0.5</v>
      </c>
    </row>
    <row r="27" spans="1:23" x14ac:dyDescent="0.3">
      <c r="A27" s="14">
        <v>0.7997458177920258</v>
      </c>
      <c r="C27" s="1">
        <v>1.0475099733509952</v>
      </c>
      <c r="D27" s="1">
        <v>0.97840899612834664</v>
      </c>
      <c r="E27" s="1">
        <v>1.1166109505736437</v>
      </c>
      <c r="F27" s="1">
        <v>167</v>
      </c>
      <c r="G27" s="1">
        <v>0</v>
      </c>
      <c r="H27" s="1">
        <v>167</v>
      </c>
      <c r="I27" s="1">
        <v>0.85350000000000004</v>
      </c>
      <c r="J27" s="1">
        <v>0.53333333333333333</v>
      </c>
    </row>
    <row r="28" spans="1:23" x14ac:dyDescent="0.3">
      <c r="A28" s="14">
        <v>1.4860444819680279</v>
      </c>
      <c r="C28" s="1">
        <v>1.1857119277962922</v>
      </c>
      <c r="D28" s="1">
        <v>1.1166109505736437</v>
      </c>
      <c r="E28" s="1">
        <v>1.2548129050189407</v>
      </c>
      <c r="F28" s="1">
        <v>93</v>
      </c>
      <c r="G28" s="1">
        <v>0</v>
      </c>
      <c r="H28" s="1">
        <v>93</v>
      </c>
      <c r="I28" s="1">
        <v>0.9</v>
      </c>
      <c r="J28" s="1">
        <v>0.56666666666666665</v>
      </c>
    </row>
    <row r="29" spans="1:23" x14ac:dyDescent="0.3">
      <c r="A29" s="14">
        <v>1.3056564094932215</v>
      </c>
      <c r="C29" s="1">
        <v>1.3239138822415895</v>
      </c>
      <c r="D29" s="1">
        <v>1.2548129050189407</v>
      </c>
      <c r="E29" s="1">
        <v>1.3930148594642382</v>
      </c>
      <c r="F29" s="1">
        <v>0</v>
      </c>
      <c r="G29" s="1">
        <v>75</v>
      </c>
      <c r="H29" s="1">
        <v>75</v>
      </c>
      <c r="I29" s="1">
        <v>0.9375</v>
      </c>
      <c r="J29" s="1">
        <v>0.6</v>
      </c>
    </row>
    <row r="30" spans="1:23" x14ac:dyDescent="0.3">
      <c r="A30" s="14">
        <v>0.89294055171566977</v>
      </c>
      <c r="C30" s="1">
        <v>1.4621158366868867</v>
      </c>
      <c r="D30" s="1">
        <v>1.3930148594642382</v>
      </c>
      <c r="E30" s="1">
        <v>1.5312168139095352</v>
      </c>
      <c r="F30" s="1">
        <v>0</v>
      </c>
      <c r="G30" s="1">
        <v>56</v>
      </c>
      <c r="H30" s="1">
        <v>56</v>
      </c>
      <c r="I30" s="1">
        <v>0.96550000000000002</v>
      </c>
      <c r="J30" s="1">
        <v>0.6333333333333333</v>
      </c>
    </row>
    <row r="31" spans="1:23" x14ac:dyDescent="0.3">
      <c r="A31" s="14">
        <v>1.0964441709732071</v>
      </c>
      <c r="C31" s="1">
        <v>1.6003177911321838</v>
      </c>
      <c r="D31" s="1">
        <v>1.5312168139095352</v>
      </c>
      <c r="E31" s="1">
        <v>1.6694187683548323</v>
      </c>
      <c r="F31" s="1">
        <v>0</v>
      </c>
      <c r="G31" s="1">
        <v>27</v>
      </c>
      <c r="H31" s="1">
        <v>27</v>
      </c>
      <c r="I31" s="1">
        <v>0.97899999999999998</v>
      </c>
      <c r="J31" s="1">
        <v>0.66666666666666663</v>
      </c>
    </row>
    <row r="32" spans="1:23" x14ac:dyDescent="0.3">
      <c r="A32" s="14">
        <v>0.75724199179671059</v>
      </c>
      <c r="C32" s="1">
        <v>1.738519745577481</v>
      </c>
      <c r="D32" s="1">
        <v>1.6694187683548323</v>
      </c>
      <c r="E32" s="1">
        <v>1.8076207228001298</v>
      </c>
      <c r="F32" s="1">
        <v>0</v>
      </c>
      <c r="G32" s="1">
        <v>11</v>
      </c>
      <c r="H32" s="1">
        <v>11</v>
      </c>
      <c r="I32" s="1">
        <v>0.98450000000000004</v>
      </c>
      <c r="J32" s="1">
        <v>0.7</v>
      </c>
    </row>
    <row r="33" spans="1:10" x14ac:dyDescent="0.3">
      <c r="A33" s="14">
        <v>0.32440700837718972</v>
      </c>
      <c r="C33" s="1">
        <v>1.8767217000227783</v>
      </c>
      <c r="D33" s="1">
        <v>1.8076207228001298</v>
      </c>
      <c r="E33" s="1">
        <v>1.9458226772454268</v>
      </c>
      <c r="F33" s="1">
        <v>0</v>
      </c>
      <c r="G33" s="1">
        <v>13</v>
      </c>
      <c r="H33" s="1">
        <v>13</v>
      </c>
      <c r="I33" s="1">
        <v>0.99099999999999999</v>
      </c>
      <c r="J33" s="1">
        <v>0.73333333333333328</v>
      </c>
    </row>
    <row r="34" spans="1:10" x14ac:dyDescent="0.3">
      <c r="A34" s="14">
        <v>6.0400684167300184E-2</v>
      </c>
      <c r="C34" s="1">
        <v>2.0149236544680753</v>
      </c>
      <c r="D34" s="1">
        <v>1.9458226772454268</v>
      </c>
      <c r="E34" s="1">
        <v>2.084024631690724</v>
      </c>
      <c r="F34" s="1">
        <v>0</v>
      </c>
      <c r="G34" s="1">
        <v>8</v>
      </c>
      <c r="H34" s="1">
        <v>8</v>
      </c>
      <c r="I34" s="1">
        <v>0.995</v>
      </c>
      <c r="J34" s="1">
        <v>0.76666666666666672</v>
      </c>
    </row>
    <row r="35" spans="1:10" x14ac:dyDescent="0.3">
      <c r="A35" s="14">
        <v>0.31988809460356948</v>
      </c>
      <c r="C35" s="1">
        <v>2.1531256089133728</v>
      </c>
      <c r="D35" s="1">
        <v>2.084024631690724</v>
      </c>
      <c r="E35" s="1">
        <v>2.2222265861360215</v>
      </c>
      <c r="F35" s="1">
        <v>0</v>
      </c>
      <c r="G35" s="1">
        <v>5</v>
      </c>
      <c r="H35" s="1">
        <v>5</v>
      </c>
      <c r="I35" s="1">
        <v>0.99750000000000005</v>
      </c>
      <c r="J35" s="1">
        <v>0.8</v>
      </c>
    </row>
    <row r="36" spans="1:10" x14ac:dyDescent="0.3">
      <c r="A36" s="14">
        <v>0.18213662167028052</v>
      </c>
      <c r="C36" s="1">
        <v>2.2913275633586698</v>
      </c>
      <c r="D36" s="1">
        <v>2.2222265861360215</v>
      </c>
      <c r="E36" s="1">
        <v>2.3604285405813181</v>
      </c>
      <c r="F36" s="1">
        <v>0</v>
      </c>
      <c r="G36" s="1">
        <v>2</v>
      </c>
      <c r="H36" s="1">
        <v>2</v>
      </c>
      <c r="I36" s="1">
        <v>0.99850000000000005</v>
      </c>
      <c r="J36" s="1">
        <v>0.83333333333333337</v>
      </c>
    </row>
    <row r="37" spans="1:10" x14ac:dyDescent="0.3">
      <c r="A37" s="14">
        <v>0.80358775209317479</v>
      </c>
      <c r="C37" s="1">
        <v>2.4295295178039669</v>
      </c>
      <c r="D37" s="1">
        <v>2.3604285405813181</v>
      </c>
      <c r="E37" s="1">
        <v>2.4986304950266156</v>
      </c>
      <c r="F37" s="1">
        <v>0</v>
      </c>
      <c r="G37" s="1">
        <v>0</v>
      </c>
      <c r="H37" s="1">
        <v>0</v>
      </c>
      <c r="I37" s="1">
        <v>0.99850000000000005</v>
      </c>
      <c r="J37" s="1">
        <v>0.8666666666666667</v>
      </c>
    </row>
    <row r="38" spans="1:10" x14ac:dyDescent="0.3">
      <c r="A38" s="14">
        <v>0.78519066526630044</v>
      </c>
      <c r="C38" s="1">
        <v>2.5677314722492639</v>
      </c>
      <c r="D38" s="1">
        <v>2.4986304950266156</v>
      </c>
      <c r="E38" s="1">
        <v>2.6368324494719122</v>
      </c>
      <c r="F38" s="1">
        <v>0</v>
      </c>
      <c r="G38" s="1">
        <v>0</v>
      </c>
      <c r="H38" s="1">
        <v>0</v>
      </c>
      <c r="I38" s="1">
        <v>0.99850000000000005</v>
      </c>
      <c r="J38" s="1">
        <v>0.9</v>
      </c>
    </row>
    <row r="39" spans="1:10" x14ac:dyDescent="0.3">
      <c r="A39" s="14">
        <v>0.48282880809878476</v>
      </c>
      <c r="C39" s="1">
        <v>2.7059334266945609</v>
      </c>
      <c r="D39" s="1">
        <v>2.6368324494719122</v>
      </c>
      <c r="E39" s="1">
        <v>2.7750344039172097</v>
      </c>
      <c r="F39" s="1">
        <v>0</v>
      </c>
      <c r="G39" s="1">
        <v>2</v>
      </c>
      <c r="H39" s="1">
        <v>2</v>
      </c>
      <c r="I39" s="1">
        <v>0.99950000000000006</v>
      </c>
      <c r="J39" s="1">
        <v>0.93333333333333335</v>
      </c>
    </row>
    <row r="40" spans="1:10" x14ac:dyDescent="0.3">
      <c r="A40" s="14">
        <v>0.30887745380634862</v>
      </c>
      <c r="C40" s="1">
        <v>2.8441353811398584</v>
      </c>
      <c r="D40" s="1">
        <v>2.7750344039172097</v>
      </c>
      <c r="E40" s="1">
        <v>2.9132363583625072</v>
      </c>
      <c r="F40" s="1">
        <v>0</v>
      </c>
      <c r="G40" s="1">
        <v>1</v>
      </c>
      <c r="H40" s="1">
        <v>1</v>
      </c>
      <c r="I40" s="1">
        <v>1</v>
      </c>
      <c r="J40" s="1">
        <v>0.96666666666666667</v>
      </c>
    </row>
    <row r="41" spans="1:10" x14ac:dyDescent="0.3">
      <c r="A41" s="14">
        <v>0.35995143759552634</v>
      </c>
      <c r="C41" s="1">
        <v>2.9823373355851559</v>
      </c>
      <c r="D41" s="1">
        <v>2.9132363583625072</v>
      </c>
      <c r="E41" s="1">
        <v>3.0514383128078046</v>
      </c>
      <c r="F41" s="1">
        <v>0</v>
      </c>
      <c r="G41" s="1">
        <v>0</v>
      </c>
      <c r="H41" s="1">
        <v>0</v>
      </c>
      <c r="I41" s="1">
        <v>1</v>
      </c>
      <c r="J41" s="1">
        <v>1</v>
      </c>
    </row>
    <row r="42" spans="1:10" x14ac:dyDescent="0.3">
      <c r="A42" s="14">
        <v>0.39484023688999331</v>
      </c>
    </row>
    <row r="43" spans="1:10" x14ac:dyDescent="0.3">
      <c r="A43" s="14">
        <v>0.93343942381035117</v>
      </c>
    </row>
    <row r="44" spans="1:10" x14ac:dyDescent="0.3">
      <c r="A44" s="14">
        <v>1.1903791742866852</v>
      </c>
    </row>
    <row r="45" spans="1:10" x14ac:dyDescent="0.3">
      <c r="A45" s="14">
        <v>0.67280060294432997</v>
      </c>
    </row>
    <row r="46" spans="1:10" x14ac:dyDescent="0.3">
      <c r="A46" s="14">
        <v>0.15211359269458871</v>
      </c>
    </row>
    <row r="47" spans="1:10" x14ac:dyDescent="0.3">
      <c r="A47" s="14">
        <v>0.17975827390104065</v>
      </c>
    </row>
    <row r="48" spans="1:10" x14ac:dyDescent="0.3">
      <c r="A48" s="14">
        <v>0.67860960721765395</v>
      </c>
    </row>
    <row r="49" spans="1:1" x14ac:dyDescent="0.3">
      <c r="A49" s="14">
        <v>0.64928915924385999</v>
      </c>
    </row>
    <row r="50" spans="1:1" x14ac:dyDescent="0.3">
      <c r="A50" s="14">
        <v>0.46783060987865521</v>
      </c>
    </row>
    <row r="51" spans="1:1" x14ac:dyDescent="0.3">
      <c r="A51" s="14">
        <v>0.87282716437547891</v>
      </c>
    </row>
    <row r="52" spans="1:1" x14ac:dyDescent="0.3">
      <c r="A52" s="14">
        <v>0.51058210839720286</v>
      </c>
    </row>
    <row r="53" spans="1:1" x14ac:dyDescent="0.3">
      <c r="A53" s="14">
        <v>0.99466129406726689</v>
      </c>
    </row>
    <row r="54" spans="1:1" x14ac:dyDescent="0.3">
      <c r="A54" s="14">
        <v>0.8604566120896493</v>
      </c>
    </row>
    <row r="55" spans="1:1" x14ac:dyDescent="0.3">
      <c r="A55" s="14">
        <v>0.64398325941761492</v>
      </c>
    </row>
    <row r="56" spans="1:1" x14ac:dyDescent="0.3">
      <c r="A56" s="14">
        <v>1.3287794928128968E-2</v>
      </c>
    </row>
    <row r="57" spans="1:1" x14ac:dyDescent="0.3">
      <c r="A57" s="14">
        <v>0.71501199478343047</v>
      </c>
    </row>
    <row r="58" spans="1:1" x14ac:dyDescent="0.3">
      <c r="A58" s="14">
        <v>9.7428887601548414E-2</v>
      </c>
    </row>
    <row r="59" spans="1:1" x14ac:dyDescent="0.3">
      <c r="A59" s="14">
        <v>0.46176729116382131</v>
      </c>
    </row>
    <row r="60" spans="1:1" x14ac:dyDescent="0.3">
      <c r="A60" s="14">
        <v>0.5763639251478665</v>
      </c>
    </row>
    <row r="61" spans="1:1" x14ac:dyDescent="0.3">
      <c r="A61" s="14">
        <v>0.77287986822089838</v>
      </c>
    </row>
    <row r="62" spans="1:1" x14ac:dyDescent="0.3">
      <c r="A62" s="14">
        <v>-0.41527365525007187</v>
      </c>
    </row>
    <row r="63" spans="1:1" x14ac:dyDescent="0.3">
      <c r="A63" s="14">
        <v>0.53700633545258136</v>
      </c>
    </row>
    <row r="64" spans="1:1" x14ac:dyDescent="0.3">
      <c r="A64" s="14">
        <v>1.1942479518438054</v>
      </c>
    </row>
    <row r="65" spans="1:1" x14ac:dyDescent="0.3">
      <c r="A65" s="14">
        <v>1.5164794351325577</v>
      </c>
    </row>
    <row r="66" spans="1:1" x14ac:dyDescent="0.3">
      <c r="A66" s="14">
        <v>0.9220721284444312</v>
      </c>
    </row>
    <row r="67" spans="1:1" x14ac:dyDescent="0.3">
      <c r="A67" s="14">
        <v>2.489059957873558E-2</v>
      </c>
    </row>
    <row r="68" spans="1:1" x14ac:dyDescent="0.3">
      <c r="A68" s="14">
        <v>0.6921463135697884</v>
      </c>
    </row>
    <row r="69" spans="1:1" x14ac:dyDescent="0.3">
      <c r="A69" s="14">
        <v>1.302817820566579</v>
      </c>
    </row>
    <row r="70" spans="1:1" x14ac:dyDescent="0.3">
      <c r="A70" s="14">
        <v>0.81572670359108601</v>
      </c>
    </row>
    <row r="71" spans="1:1" x14ac:dyDescent="0.3">
      <c r="A71" s="14">
        <v>0.30718617946182031</v>
      </c>
    </row>
    <row r="72" spans="1:1" x14ac:dyDescent="0.3">
      <c r="A72" s="14">
        <v>0.89927062390789225</v>
      </c>
    </row>
    <row r="73" spans="1:1" x14ac:dyDescent="0.3">
      <c r="A73" s="14">
        <v>1.0457078715250487</v>
      </c>
    </row>
    <row r="74" spans="1:1" x14ac:dyDescent="0.3">
      <c r="A74" s="14">
        <v>0.30770031430868056</v>
      </c>
    </row>
    <row r="75" spans="1:1" x14ac:dyDescent="0.3">
      <c r="A75" s="14">
        <v>0.94772686340414414</v>
      </c>
    </row>
    <row r="76" spans="1:1" x14ac:dyDescent="0.3">
      <c r="A76" s="14">
        <v>1.0941323535090415</v>
      </c>
    </row>
    <row r="77" spans="1:1" x14ac:dyDescent="0.3">
      <c r="A77" s="14">
        <v>0.89117107441446597</v>
      </c>
    </row>
    <row r="78" spans="1:1" x14ac:dyDescent="0.3">
      <c r="A78" s="14">
        <v>0.29755680875296869</v>
      </c>
    </row>
    <row r="79" spans="1:1" x14ac:dyDescent="0.3">
      <c r="A79" s="14">
        <v>1.1471592262742203</v>
      </c>
    </row>
    <row r="80" spans="1:1" x14ac:dyDescent="0.3">
      <c r="A80" s="14">
        <v>0.12937633134676307</v>
      </c>
    </row>
    <row r="81" spans="1:1" x14ac:dyDescent="0.3">
      <c r="A81" s="14">
        <v>0.93712176227365729</v>
      </c>
    </row>
    <row r="82" spans="1:1" x14ac:dyDescent="0.3">
      <c r="A82" s="14">
        <v>0.62421921084668197</v>
      </c>
    </row>
    <row r="83" spans="1:1" x14ac:dyDescent="0.3">
      <c r="A83" s="14">
        <v>-0.47402938907410785</v>
      </c>
    </row>
    <row r="84" spans="1:1" x14ac:dyDescent="0.3">
      <c r="A84" s="14">
        <v>0.93910241766053237</v>
      </c>
    </row>
    <row r="85" spans="1:1" x14ac:dyDescent="0.3">
      <c r="A85" s="14">
        <v>1.7441072313445314</v>
      </c>
    </row>
    <row r="86" spans="1:1" x14ac:dyDescent="0.3">
      <c r="A86" s="14">
        <v>7.9677965861642025E-2</v>
      </c>
    </row>
    <row r="87" spans="1:1" x14ac:dyDescent="0.3">
      <c r="A87" s="14">
        <v>0.18014414522712924</v>
      </c>
    </row>
    <row r="88" spans="1:1" x14ac:dyDescent="0.3">
      <c r="A88" s="14">
        <v>0.30451327065730593</v>
      </c>
    </row>
    <row r="89" spans="1:1" x14ac:dyDescent="0.3">
      <c r="A89" s="14">
        <v>0.44574944589550797</v>
      </c>
    </row>
    <row r="90" spans="1:1" x14ac:dyDescent="0.3">
      <c r="A90" s="14">
        <v>0.1690811355686313</v>
      </c>
    </row>
    <row r="91" spans="1:1" x14ac:dyDescent="0.3">
      <c r="A91" s="14">
        <v>1.078501196901098</v>
      </c>
    </row>
    <row r="92" spans="1:1" x14ac:dyDescent="0.3">
      <c r="A92" s="14">
        <v>5.006146302457009E-2</v>
      </c>
    </row>
    <row r="93" spans="1:1" x14ac:dyDescent="0.3">
      <c r="A93" s="14">
        <v>1.3586291558427508</v>
      </c>
    </row>
    <row r="94" spans="1:1" x14ac:dyDescent="0.3">
      <c r="A94" s="14">
        <v>0.99869725609049054</v>
      </c>
    </row>
    <row r="95" spans="1:1" x14ac:dyDescent="0.3">
      <c r="A95" s="14">
        <v>0.6788964643351546</v>
      </c>
    </row>
    <row r="96" spans="1:1" x14ac:dyDescent="0.3">
      <c r="A96" s="14">
        <v>2.9195708482675196E-2</v>
      </c>
    </row>
    <row r="97" spans="1:1" x14ac:dyDescent="0.3">
      <c r="A97" s="14">
        <v>1.3330553394770834</v>
      </c>
    </row>
    <row r="98" spans="1:1" x14ac:dyDescent="0.3">
      <c r="A98" s="14">
        <v>1.0721224734783872</v>
      </c>
    </row>
    <row r="99" spans="1:1" x14ac:dyDescent="0.3">
      <c r="A99" s="14">
        <v>1.3568225822337525</v>
      </c>
    </row>
    <row r="100" spans="1:1" x14ac:dyDescent="0.3">
      <c r="A100" s="14">
        <v>0.78607550210023747</v>
      </c>
    </row>
    <row r="101" spans="1:1" x14ac:dyDescent="0.3">
      <c r="A101" s="14">
        <v>0.61606008692658354</v>
      </c>
    </row>
    <row r="102" spans="1:1" x14ac:dyDescent="0.3">
      <c r="A102" s="14">
        <v>0.73752272789831497</v>
      </c>
    </row>
    <row r="103" spans="1:1" x14ac:dyDescent="0.3">
      <c r="A103" s="14">
        <v>2.1993622766751226</v>
      </c>
    </row>
    <row r="104" spans="1:1" x14ac:dyDescent="0.3">
      <c r="A104" s="14">
        <v>0.62294815084698218</v>
      </c>
    </row>
    <row r="105" spans="1:1" x14ac:dyDescent="0.3">
      <c r="A105" s="14">
        <v>0.29210450402684374</v>
      </c>
    </row>
    <row r="106" spans="1:1" x14ac:dyDescent="0.3">
      <c r="A106" s="14">
        <v>0.21261704423984523</v>
      </c>
    </row>
    <row r="107" spans="1:1" x14ac:dyDescent="0.3">
      <c r="A107" s="14">
        <v>1.3902800125575525</v>
      </c>
    </row>
    <row r="108" spans="1:1" x14ac:dyDescent="0.3">
      <c r="A108" s="14">
        <v>0.41812289885438836</v>
      </c>
    </row>
    <row r="109" spans="1:1" x14ac:dyDescent="0.3">
      <c r="A109" s="14">
        <v>0.91850539928907982</v>
      </c>
    </row>
    <row r="110" spans="1:1" x14ac:dyDescent="0.3">
      <c r="A110" s="14">
        <v>0.40231196201912717</v>
      </c>
    </row>
    <row r="111" spans="1:1" x14ac:dyDescent="0.3">
      <c r="A111" s="14">
        <v>-0.70183906938849216</v>
      </c>
    </row>
    <row r="112" spans="1:1" x14ac:dyDescent="0.3">
      <c r="A112" s="14">
        <v>-4.49188430555547E-2</v>
      </c>
    </row>
    <row r="113" spans="1:1" x14ac:dyDescent="0.3">
      <c r="A113" s="14">
        <v>0.66684398248521481</v>
      </c>
    </row>
    <row r="114" spans="1:1" x14ac:dyDescent="0.3">
      <c r="A114" s="14">
        <v>0.19380220968050715</v>
      </c>
    </row>
    <row r="115" spans="1:1" x14ac:dyDescent="0.3">
      <c r="A115" s="14">
        <v>0.65933443012294823</v>
      </c>
    </row>
    <row r="116" spans="1:1" x14ac:dyDescent="0.3">
      <c r="A116" s="14">
        <v>0.77048227643683542</v>
      </c>
    </row>
    <row r="117" spans="1:1" x14ac:dyDescent="0.3">
      <c r="A117" s="14">
        <v>0.93654877155236038</v>
      </c>
    </row>
    <row r="118" spans="1:1" x14ac:dyDescent="0.3">
      <c r="A118" s="14">
        <v>0.18029968184754139</v>
      </c>
    </row>
    <row r="119" spans="1:1" x14ac:dyDescent="0.3">
      <c r="A119" s="14">
        <v>1.5609420379516228</v>
      </c>
    </row>
    <row r="120" spans="1:1" x14ac:dyDescent="0.3">
      <c r="A120" s="14">
        <v>-0.2743367206468218</v>
      </c>
    </row>
    <row r="121" spans="1:1" x14ac:dyDescent="0.3">
      <c r="A121" s="14">
        <v>0.69027958771832154</v>
      </c>
    </row>
    <row r="122" spans="1:1" x14ac:dyDescent="0.3">
      <c r="A122" s="14">
        <v>1.3296684811154527</v>
      </c>
    </row>
    <row r="123" spans="1:1" x14ac:dyDescent="0.3">
      <c r="A123" s="14">
        <v>0.15614678669605078</v>
      </c>
    </row>
    <row r="124" spans="1:1" x14ac:dyDescent="0.3">
      <c r="A124" s="14">
        <v>0.37154087668497693</v>
      </c>
    </row>
    <row r="125" spans="1:1" x14ac:dyDescent="0.3">
      <c r="A125" s="14">
        <v>1.3877811536527702</v>
      </c>
    </row>
    <row r="126" spans="1:1" x14ac:dyDescent="0.3">
      <c r="A126" s="14">
        <v>0.65720928098367992</v>
      </c>
    </row>
    <row r="127" spans="1:1" x14ac:dyDescent="0.3">
      <c r="A127" s="14">
        <v>0.79392089669069299</v>
      </c>
    </row>
    <row r="128" spans="1:1" x14ac:dyDescent="0.3">
      <c r="A128" s="14">
        <v>0.99170262624494598</v>
      </c>
    </row>
    <row r="129" spans="1:1" x14ac:dyDescent="0.3">
      <c r="A129" s="14">
        <v>0.92205363811010377</v>
      </c>
    </row>
    <row r="130" spans="1:1" x14ac:dyDescent="0.3">
      <c r="A130" s="14">
        <v>-0.32423148060072987</v>
      </c>
    </row>
    <row r="131" spans="1:1" x14ac:dyDescent="0.3">
      <c r="A131" s="14">
        <v>0.51070894706318148</v>
      </c>
    </row>
    <row r="132" spans="1:1" x14ac:dyDescent="0.3">
      <c r="A132" s="14">
        <v>1.096797254402055</v>
      </c>
    </row>
    <row r="133" spans="1:1" x14ac:dyDescent="0.3">
      <c r="A133" s="14">
        <v>3.4900962979992546E-2</v>
      </c>
    </row>
    <row r="134" spans="1:1" x14ac:dyDescent="0.3">
      <c r="A134" s="14">
        <v>1.068144496577448</v>
      </c>
    </row>
    <row r="135" spans="1:1" x14ac:dyDescent="0.3">
      <c r="A135" s="14">
        <v>0.82603678933650015</v>
      </c>
    </row>
    <row r="136" spans="1:1" x14ac:dyDescent="0.3">
      <c r="A136" s="14">
        <v>0.33154868342044552</v>
      </c>
    </row>
    <row r="137" spans="1:1" x14ac:dyDescent="0.3">
      <c r="A137" s="14">
        <v>0.34089272953676464</v>
      </c>
    </row>
    <row r="138" spans="1:1" x14ac:dyDescent="0.3">
      <c r="A138" s="14">
        <v>-0.38990209731669057</v>
      </c>
    </row>
    <row r="139" spans="1:1" x14ac:dyDescent="0.3">
      <c r="A139" s="14">
        <v>0.43820600594768933</v>
      </c>
    </row>
    <row r="140" spans="1:1" x14ac:dyDescent="0.3">
      <c r="A140" s="14">
        <v>-0.21238308274711482</v>
      </c>
    </row>
    <row r="141" spans="1:1" x14ac:dyDescent="0.3">
      <c r="A141" s="14">
        <v>0.62947772804472346</v>
      </c>
    </row>
    <row r="142" spans="1:1" x14ac:dyDescent="0.3">
      <c r="A142" s="14">
        <v>0.39688321805878984</v>
      </c>
    </row>
    <row r="143" spans="1:1" x14ac:dyDescent="0.3">
      <c r="A143" s="14">
        <v>0.12616796789682211</v>
      </c>
    </row>
    <row r="144" spans="1:1" x14ac:dyDescent="0.3">
      <c r="A144" s="14">
        <v>1.1273821776312336</v>
      </c>
    </row>
    <row r="145" spans="1:1" x14ac:dyDescent="0.3">
      <c r="A145" s="14">
        <v>0.86476396610987227</v>
      </c>
    </row>
    <row r="146" spans="1:1" x14ac:dyDescent="0.3">
      <c r="A146" s="14">
        <v>-0.2428485744835355</v>
      </c>
    </row>
    <row r="147" spans="1:1" x14ac:dyDescent="0.3">
      <c r="A147" s="14">
        <v>0.1809197362208852</v>
      </c>
    </row>
    <row r="148" spans="1:1" x14ac:dyDescent="0.3">
      <c r="A148" s="14">
        <v>0.49882438875281743</v>
      </c>
    </row>
    <row r="149" spans="1:1" x14ac:dyDescent="0.3">
      <c r="A149" s="14">
        <v>-0.22962396308581912</v>
      </c>
    </row>
    <row r="150" spans="1:1" x14ac:dyDescent="0.3">
      <c r="A150" s="14">
        <v>-0.32997745829409875</v>
      </c>
    </row>
    <row r="151" spans="1:1" x14ac:dyDescent="0.3">
      <c r="A151" s="14">
        <v>0.61298022584291867</v>
      </c>
    </row>
    <row r="152" spans="1:1" x14ac:dyDescent="0.3">
      <c r="A152" s="14">
        <v>0.49369597579861529</v>
      </c>
    </row>
    <row r="153" spans="1:1" x14ac:dyDescent="0.3">
      <c r="A153" s="14">
        <v>1.2053302130914063</v>
      </c>
    </row>
    <row r="154" spans="1:1" x14ac:dyDescent="0.3">
      <c r="A154" s="14">
        <v>1.045306227559277</v>
      </c>
    </row>
    <row r="155" spans="1:1" x14ac:dyDescent="0.3">
      <c r="A155" s="14">
        <v>0.5236808601233196</v>
      </c>
    </row>
    <row r="156" spans="1:1" x14ac:dyDescent="0.3">
      <c r="A156" s="14">
        <v>0.62728052160617054</v>
      </c>
    </row>
    <row r="157" spans="1:1" x14ac:dyDescent="0.3">
      <c r="A157" s="14">
        <v>0.41737772894881331</v>
      </c>
    </row>
    <row r="158" spans="1:1" x14ac:dyDescent="0.3">
      <c r="A158" s="14">
        <v>1.4617946009832037</v>
      </c>
    </row>
    <row r="159" spans="1:1" x14ac:dyDescent="0.3">
      <c r="A159" s="14">
        <v>0.38184826570398478</v>
      </c>
    </row>
    <row r="160" spans="1:1" x14ac:dyDescent="0.3">
      <c r="A160" s="14">
        <v>0.18226814006202577</v>
      </c>
    </row>
    <row r="161" spans="1:1" x14ac:dyDescent="0.3">
      <c r="A161" s="14">
        <v>0.40623950445911716</v>
      </c>
    </row>
    <row r="162" spans="1:1" x14ac:dyDescent="0.3">
      <c r="A162" s="14">
        <v>0.61065547631170325</v>
      </c>
    </row>
    <row r="163" spans="1:1" x14ac:dyDescent="0.3">
      <c r="A163" s="14">
        <v>1.1519100515029959</v>
      </c>
    </row>
    <row r="164" spans="1:1" x14ac:dyDescent="0.3">
      <c r="A164" s="14">
        <v>0.8367622358861051</v>
      </c>
    </row>
    <row r="165" spans="1:1" x14ac:dyDescent="0.3">
      <c r="A165" s="14">
        <v>1.0790512218270394</v>
      </c>
    </row>
    <row r="166" spans="1:1" x14ac:dyDescent="0.3">
      <c r="A166" s="14">
        <v>1.430894954044829</v>
      </c>
    </row>
    <row r="167" spans="1:1" x14ac:dyDescent="0.3">
      <c r="A167" s="14">
        <v>1.0719163635993472</v>
      </c>
    </row>
    <row r="168" spans="1:1" x14ac:dyDescent="0.3">
      <c r="A168" s="14">
        <v>0.55322737964820623</v>
      </c>
    </row>
    <row r="169" spans="1:1" x14ac:dyDescent="0.3">
      <c r="A169" s="14">
        <v>0.810206049388705</v>
      </c>
    </row>
    <row r="170" spans="1:1" x14ac:dyDescent="0.3">
      <c r="A170" s="14">
        <v>1.130077561707719</v>
      </c>
    </row>
    <row r="171" spans="1:1" x14ac:dyDescent="0.3">
      <c r="A171" s="14">
        <v>1.1236568468170411</v>
      </c>
    </row>
    <row r="172" spans="1:1" x14ac:dyDescent="0.3">
      <c r="A172" s="14">
        <v>0.89213232990840952</v>
      </c>
    </row>
    <row r="173" spans="1:1" x14ac:dyDescent="0.3">
      <c r="A173" s="14">
        <v>0.69719225400864382</v>
      </c>
    </row>
    <row r="174" spans="1:1" x14ac:dyDescent="0.3">
      <c r="A174" s="14">
        <v>0.74075799286324362</v>
      </c>
    </row>
    <row r="175" spans="1:1" x14ac:dyDescent="0.3">
      <c r="A175" s="14">
        <v>2.3583188257911246E-2</v>
      </c>
    </row>
    <row r="176" spans="1:1" x14ac:dyDescent="0.3">
      <c r="A176" s="14">
        <v>1.1158229257505987</v>
      </c>
    </row>
    <row r="177" spans="1:1" x14ac:dyDescent="0.3">
      <c r="A177" s="14">
        <v>0.8164299074084358</v>
      </c>
    </row>
    <row r="178" spans="1:1" x14ac:dyDescent="0.3">
      <c r="A178" s="14">
        <v>-0.12950550653849738</v>
      </c>
    </row>
    <row r="179" spans="1:1" x14ac:dyDescent="0.3">
      <c r="A179" s="14">
        <v>0.81918979397874381</v>
      </c>
    </row>
    <row r="180" spans="1:1" x14ac:dyDescent="0.3">
      <c r="A180" s="14">
        <v>-0.51469019734221211</v>
      </c>
    </row>
    <row r="181" spans="1:1" x14ac:dyDescent="0.3">
      <c r="A181" s="14">
        <v>0.28744373300393827</v>
      </c>
    </row>
    <row r="182" spans="1:1" x14ac:dyDescent="0.3">
      <c r="A182" s="14">
        <v>-5.7293433832340751E-3</v>
      </c>
    </row>
    <row r="183" spans="1:1" x14ac:dyDescent="0.3">
      <c r="A183" s="14">
        <v>-0.28588943130066002</v>
      </c>
    </row>
    <row r="184" spans="1:1" x14ac:dyDescent="0.3">
      <c r="A184" s="14">
        <v>0.49454867529904817</v>
      </c>
    </row>
    <row r="185" spans="1:1" x14ac:dyDescent="0.3">
      <c r="A185" s="14">
        <v>0.64830189993437404</v>
      </c>
    </row>
    <row r="186" spans="1:1" x14ac:dyDescent="0.3">
      <c r="A186" s="14">
        <v>-1.4617491117390656E-2</v>
      </c>
    </row>
    <row r="187" spans="1:1" x14ac:dyDescent="0.3">
      <c r="A187" s="14">
        <v>0.33691378047753234</v>
      </c>
    </row>
    <row r="188" spans="1:1" x14ac:dyDescent="0.3">
      <c r="A188" s="14">
        <v>0.30121333920702986</v>
      </c>
    </row>
    <row r="189" spans="1:1" x14ac:dyDescent="0.3">
      <c r="A189" s="14">
        <v>0.64875464097054336</v>
      </c>
    </row>
    <row r="190" spans="1:1" x14ac:dyDescent="0.3">
      <c r="A190" s="14">
        <v>1.2375437497799124</v>
      </c>
    </row>
    <row r="191" spans="1:1" x14ac:dyDescent="0.3">
      <c r="A191" s="14">
        <v>1.0290627631038294</v>
      </c>
    </row>
    <row r="192" spans="1:1" x14ac:dyDescent="0.3">
      <c r="A192" s="14">
        <v>1.4766809884164711</v>
      </c>
    </row>
    <row r="193" spans="1:1" x14ac:dyDescent="0.3">
      <c r="A193" s="14">
        <v>0.87926439623640795</v>
      </c>
    </row>
    <row r="194" spans="1:1" x14ac:dyDescent="0.3">
      <c r="A194" s="14">
        <v>-0.17053853525537652</v>
      </c>
    </row>
    <row r="195" spans="1:1" x14ac:dyDescent="0.3">
      <c r="A195" s="14">
        <v>0.91544589265963205</v>
      </c>
    </row>
    <row r="196" spans="1:1" x14ac:dyDescent="0.3">
      <c r="A196" s="14">
        <v>0.41508547271179813</v>
      </c>
    </row>
    <row r="197" spans="1:1" x14ac:dyDescent="0.3">
      <c r="A197" s="14">
        <v>0.70389678848060999</v>
      </c>
    </row>
    <row r="198" spans="1:1" x14ac:dyDescent="0.3">
      <c r="A198" s="14">
        <v>0.46448046739385024</v>
      </c>
    </row>
    <row r="199" spans="1:1" x14ac:dyDescent="0.3">
      <c r="A199" s="14">
        <v>1.2747514677884721</v>
      </c>
    </row>
    <row r="200" spans="1:1" x14ac:dyDescent="0.3">
      <c r="A200" s="14">
        <v>3.5474350239884087E-2</v>
      </c>
    </row>
    <row r="201" spans="1:1" x14ac:dyDescent="0.3">
      <c r="A201" s="14">
        <v>1.2952096582078179</v>
      </c>
    </row>
    <row r="202" spans="1:1" x14ac:dyDescent="0.3">
      <c r="A202" s="14">
        <v>0.53675794089023576</v>
      </c>
    </row>
    <row r="203" spans="1:1" x14ac:dyDescent="0.3">
      <c r="A203" s="14">
        <v>0.19067351641148472</v>
      </c>
    </row>
    <row r="204" spans="1:1" x14ac:dyDescent="0.3">
      <c r="A204" s="14">
        <v>0.58788338386014982</v>
      </c>
    </row>
    <row r="205" spans="1:1" x14ac:dyDescent="0.3">
      <c r="A205" s="14">
        <v>0.46497273114335724</v>
      </c>
    </row>
    <row r="206" spans="1:1" x14ac:dyDescent="0.3">
      <c r="A206" s="14">
        <v>1.645802733133894</v>
      </c>
    </row>
    <row r="207" spans="1:1" x14ac:dyDescent="0.3">
      <c r="A207" s="14">
        <v>7.2998974562399385E-2</v>
      </c>
    </row>
    <row r="208" spans="1:1" x14ac:dyDescent="0.3">
      <c r="A208" s="14">
        <v>8.3259393584523471E-4</v>
      </c>
    </row>
    <row r="209" spans="1:1" x14ac:dyDescent="0.3">
      <c r="A209" s="14">
        <v>1.2160720253433932</v>
      </c>
    </row>
    <row r="210" spans="1:1" x14ac:dyDescent="0.3">
      <c r="A210" s="14">
        <v>1.4061407480082664</v>
      </c>
    </row>
    <row r="211" spans="1:1" x14ac:dyDescent="0.3">
      <c r="A211" s="14">
        <v>0.56535087038088849</v>
      </c>
    </row>
    <row r="212" spans="1:1" x14ac:dyDescent="0.3">
      <c r="A212" s="14">
        <v>1.4727201368400098</v>
      </c>
    </row>
    <row r="213" spans="1:1" x14ac:dyDescent="0.3">
      <c r="A213" s="14">
        <v>0.47303957570513422</v>
      </c>
    </row>
    <row r="214" spans="1:1" x14ac:dyDescent="0.3">
      <c r="A214" s="14">
        <v>1.4182430164549082</v>
      </c>
    </row>
    <row r="215" spans="1:1" x14ac:dyDescent="0.3">
      <c r="A215" s="14">
        <v>0.13334069530346615</v>
      </c>
    </row>
    <row r="216" spans="1:1" x14ac:dyDescent="0.3">
      <c r="A216" s="14">
        <v>0.59504935821939597</v>
      </c>
    </row>
    <row r="217" spans="1:1" x14ac:dyDescent="0.3">
      <c r="A217" s="14">
        <v>0.98735490798125192</v>
      </c>
    </row>
    <row r="218" spans="1:1" x14ac:dyDescent="0.3">
      <c r="A218" s="14">
        <v>0.55159814321778744</v>
      </c>
    </row>
    <row r="219" spans="1:1" x14ac:dyDescent="0.3">
      <c r="A219" s="14">
        <v>1.0523495269756453</v>
      </c>
    </row>
    <row r="220" spans="1:1" x14ac:dyDescent="0.3">
      <c r="A220" s="14">
        <v>1.4377204983256584</v>
      </c>
    </row>
    <row r="221" spans="1:1" x14ac:dyDescent="0.3">
      <c r="A221" s="14">
        <v>0.3306101947761324</v>
      </c>
    </row>
    <row r="222" spans="1:1" x14ac:dyDescent="0.3">
      <c r="A222" s="14">
        <v>0.11344266722639383</v>
      </c>
    </row>
    <row r="223" spans="1:1" x14ac:dyDescent="0.3">
      <c r="A223" s="14">
        <v>0.68696176681661214</v>
      </c>
    </row>
    <row r="224" spans="1:1" x14ac:dyDescent="0.3">
      <c r="A224" s="14">
        <v>0.87372436503281181</v>
      </c>
    </row>
    <row r="225" spans="1:1" x14ac:dyDescent="0.3">
      <c r="A225" s="14">
        <v>0.73954247082506286</v>
      </c>
    </row>
    <row r="226" spans="1:1" x14ac:dyDescent="0.3">
      <c r="A226" s="14">
        <v>0.19685856457697393</v>
      </c>
    </row>
    <row r="227" spans="1:1" x14ac:dyDescent="0.3">
      <c r="A227" s="14">
        <v>0.72724878701270745</v>
      </c>
    </row>
    <row r="228" spans="1:1" x14ac:dyDescent="0.3">
      <c r="A228" s="14">
        <v>2.3551137100320356E-2</v>
      </c>
    </row>
    <row r="229" spans="1:1" x14ac:dyDescent="0.3">
      <c r="A229" s="14">
        <v>0.93527726505333109</v>
      </c>
    </row>
    <row r="230" spans="1:1" x14ac:dyDescent="0.3">
      <c r="A230" s="14">
        <v>0.456774551388897</v>
      </c>
    </row>
    <row r="231" spans="1:1" x14ac:dyDescent="0.3">
      <c r="A231" s="14">
        <v>0.44059091298867326</v>
      </c>
    </row>
    <row r="232" spans="1:1" x14ac:dyDescent="0.3">
      <c r="A232" s="14">
        <v>6.1717541054716128E-2</v>
      </c>
    </row>
    <row r="233" spans="1:1" x14ac:dyDescent="0.3">
      <c r="A233" s="14">
        <v>1.099458903916098</v>
      </c>
    </row>
    <row r="234" spans="1:1" x14ac:dyDescent="0.3">
      <c r="A234" s="14">
        <v>1.0505276915807242</v>
      </c>
    </row>
    <row r="235" spans="1:1" x14ac:dyDescent="0.3">
      <c r="A235" s="14">
        <v>0.91702491409641729</v>
      </c>
    </row>
    <row r="236" spans="1:1" x14ac:dyDescent="0.3">
      <c r="A236" s="14">
        <v>-8.0658107721771996E-2</v>
      </c>
    </row>
    <row r="237" spans="1:1" x14ac:dyDescent="0.3">
      <c r="A237" s="14">
        <v>0.16799876387891022</v>
      </c>
    </row>
    <row r="238" spans="1:1" x14ac:dyDescent="0.3">
      <c r="A238" s="14">
        <v>-6.631911430513622E-2</v>
      </c>
    </row>
    <row r="239" spans="1:1" x14ac:dyDescent="0.3">
      <c r="A239" s="14">
        <v>-2.5128906755549018E-3</v>
      </c>
    </row>
    <row r="240" spans="1:1" x14ac:dyDescent="0.3">
      <c r="A240" s="14">
        <v>0.51709176083073327</v>
      </c>
    </row>
    <row r="241" spans="1:1" x14ac:dyDescent="0.3">
      <c r="A241" s="14">
        <v>0.90626347004309371</v>
      </c>
    </row>
    <row r="242" spans="1:1" x14ac:dyDescent="0.3">
      <c r="A242" s="14">
        <v>0.62088491926619049</v>
      </c>
    </row>
    <row r="243" spans="1:1" x14ac:dyDescent="0.3">
      <c r="A243" s="14">
        <v>1.1816755887143067</v>
      </c>
    </row>
    <row r="244" spans="1:1" x14ac:dyDescent="0.3">
      <c r="A244" s="14">
        <v>0.93959809822008167</v>
      </c>
    </row>
    <row r="245" spans="1:1" x14ac:dyDescent="0.3">
      <c r="A245" s="14">
        <v>0.44772906630551312</v>
      </c>
    </row>
    <row r="246" spans="1:1" x14ac:dyDescent="0.3">
      <c r="A246" s="14">
        <v>0.27622273713355999</v>
      </c>
    </row>
    <row r="247" spans="1:1" x14ac:dyDescent="0.3">
      <c r="A247" s="14">
        <v>-6.8512001976587966E-2</v>
      </c>
    </row>
    <row r="248" spans="1:1" x14ac:dyDescent="0.3">
      <c r="A248" s="14">
        <v>0.48844654665817389</v>
      </c>
    </row>
    <row r="249" spans="1:1" x14ac:dyDescent="0.3">
      <c r="A249" s="14">
        <v>0.59332829127604048</v>
      </c>
    </row>
    <row r="250" spans="1:1" x14ac:dyDescent="0.3">
      <c r="A250" s="14">
        <v>1.0009115428700555</v>
      </c>
    </row>
    <row r="251" spans="1:1" x14ac:dyDescent="0.3">
      <c r="A251" s="14">
        <v>0.82599686432789154</v>
      </c>
    </row>
    <row r="252" spans="1:1" x14ac:dyDescent="0.3">
      <c r="A252" s="14">
        <v>1.8389740911598882</v>
      </c>
    </row>
    <row r="253" spans="1:1" x14ac:dyDescent="0.3">
      <c r="A253" s="14">
        <v>1.1772708955638682</v>
      </c>
    </row>
    <row r="254" spans="1:1" x14ac:dyDescent="0.3">
      <c r="A254" s="14">
        <v>0.58542357372747555</v>
      </c>
    </row>
    <row r="255" spans="1:1" x14ac:dyDescent="0.3">
      <c r="A255" s="14">
        <v>0.39432155476383968</v>
      </c>
    </row>
    <row r="256" spans="1:1" x14ac:dyDescent="0.3">
      <c r="A256" s="14">
        <v>2.899485166860551E-2</v>
      </c>
    </row>
    <row r="257" spans="1:1" x14ac:dyDescent="0.3">
      <c r="A257" s="14">
        <v>0.78443730978234416</v>
      </c>
    </row>
    <row r="258" spans="1:1" x14ac:dyDescent="0.3">
      <c r="A258" s="14">
        <v>0.39360657593701404</v>
      </c>
    </row>
    <row r="259" spans="1:1" x14ac:dyDescent="0.3">
      <c r="A259" s="14">
        <v>1.19154213445825</v>
      </c>
    </row>
    <row r="260" spans="1:1" x14ac:dyDescent="0.3">
      <c r="A260" s="14">
        <v>0.56592940293070404</v>
      </c>
    </row>
    <row r="261" spans="1:1" x14ac:dyDescent="0.3">
      <c r="A261" s="14">
        <v>0.23088116664570013</v>
      </c>
    </row>
    <row r="262" spans="1:1" x14ac:dyDescent="0.3">
      <c r="A262" s="14">
        <v>0.98412830885681091</v>
      </c>
    </row>
    <row r="263" spans="1:1" x14ac:dyDescent="0.3">
      <c r="A263" s="14">
        <v>0.33102192970149469</v>
      </c>
    </row>
    <row r="264" spans="1:1" x14ac:dyDescent="0.3">
      <c r="A264" s="14">
        <v>0.56055937446898696</v>
      </c>
    </row>
    <row r="265" spans="1:1" x14ac:dyDescent="0.3">
      <c r="A265" s="14">
        <v>0.5426736600929406</v>
      </c>
    </row>
    <row r="266" spans="1:1" x14ac:dyDescent="0.3">
      <c r="A266" s="14">
        <v>0.8522633270900063</v>
      </c>
    </row>
    <row r="267" spans="1:1" x14ac:dyDescent="0.3">
      <c r="A267" s="14">
        <v>0.71457928762277734</v>
      </c>
    </row>
    <row r="268" spans="1:1" x14ac:dyDescent="0.3">
      <c r="A268" s="14">
        <v>0.68808467799120709</v>
      </c>
    </row>
    <row r="269" spans="1:1" x14ac:dyDescent="0.3">
      <c r="A269" s="14">
        <v>0.57526148312050751</v>
      </c>
    </row>
    <row r="270" spans="1:1" x14ac:dyDescent="0.3">
      <c r="A270" s="14">
        <v>1.0320230103943899</v>
      </c>
    </row>
    <row r="271" spans="1:1" x14ac:dyDescent="0.3">
      <c r="A271" s="14">
        <v>1.0062637729538915</v>
      </c>
    </row>
    <row r="272" spans="1:1" x14ac:dyDescent="0.3">
      <c r="A272" s="14">
        <v>0.52516770843387839</v>
      </c>
    </row>
    <row r="273" spans="1:1" x14ac:dyDescent="0.3">
      <c r="A273" s="14">
        <v>0.86182535656114312</v>
      </c>
    </row>
    <row r="274" spans="1:1" x14ac:dyDescent="0.3">
      <c r="A274" s="14">
        <v>0.8833258313372937</v>
      </c>
    </row>
    <row r="275" spans="1:1" x14ac:dyDescent="0.3">
      <c r="A275" s="14">
        <v>0.76867756015949862</v>
      </c>
    </row>
    <row r="276" spans="1:1" x14ac:dyDescent="0.3">
      <c r="A276" s="14">
        <v>0.66420247186489012</v>
      </c>
    </row>
    <row r="277" spans="1:1" x14ac:dyDescent="0.3">
      <c r="A277" s="14">
        <v>1.1466010450082076</v>
      </c>
    </row>
    <row r="278" spans="1:1" x14ac:dyDescent="0.3">
      <c r="A278" s="14">
        <v>0.62590319474426326</v>
      </c>
    </row>
    <row r="279" spans="1:1" x14ac:dyDescent="0.3">
      <c r="A279" s="14">
        <v>1.0595479293960504</v>
      </c>
    </row>
    <row r="280" spans="1:1" x14ac:dyDescent="0.3">
      <c r="A280" s="14">
        <v>-6.1074334084695713E-3</v>
      </c>
    </row>
    <row r="281" spans="1:1" x14ac:dyDescent="0.3">
      <c r="A281" s="14">
        <v>0.59908461601698637</v>
      </c>
    </row>
    <row r="282" spans="1:1" x14ac:dyDescent="0.3">
      <c r="A282" s="14">
        <v>0.8758434520543551</v>
      </c>
    </row>
    <row r="283" spans="1:1" x14ac:dyDescent="0.3">
      <c r="A283" s="14">
        <v>0.35770114270131709</v>
      </c>
    </row>
    <row r="284" spans="1:1" x14ac:dyDescent="0.3">
      <c r="A284" s="14">
        <v>1.6716702172182349</v>
      </c>
    </row>
    <row r="285" spans="1:1" x14ac:dyDescent="0.3">
      <c r="A285" s="14">
        <v>0.71667382376737443</v>
      </c>
    </row>
    <row r="286" spans="1:1" x14ac:dyDescent="0.3">
      <c r="A286" s="14">
        <v>0.87535806401870375</v>
      </c>
    </row>
    <row r="287" spans="1:1" x14ac:dyDescent="0.3">
      <c r="A287" s="14">
        <v>0.87758210698953232</v>
      </c>
    </row>
    <row r="288" spans="1:1" x14ac:dyDescent="0.3">
      <c r="A288" s="14">
        <v>0.75856617032654394</v>
      </c>
    </row>
    <row r="289" spans="1:1" x14ac:dyDescent="0.3">
      <c r="A289" s="14">
        <v>0.56203128850505424</v>
      </c>
    </row>
    <row r="290" spans="1:1" x14ac:dyDescent="0.3">
      <c r="A290" s="14">
        <v>0.60437886934203866</v>
      </c>
    </row>
    <row r="291" spans="1:1" x14ac:dyDescent="0.3">
      <c r="A291" s="14">
        <v>0.90418203857538948</v>
      </c>
    </row>
    <row r="292" spans="1:1" x14ac:dyDescent="0.3">
      <c r="A292" s="14">
        <v>-0.13246257795795791</v>
      </c>
    </row>
    <row r="293" spans="1:1" x14ac:dyDescent="0.3">
      <c r="A293" s="14">
        <v>0.25582618238016286</v>
      </c>
    </row>
    <row r="294" spans="1:1" x14ac:dyDescent="0.3">
      <c r="A294" s="14">
        <v>0.49292753417172114</v>
      </c>
    </row>
    <row r="295" spans="1:1" x14ac:dyDescent="0.3">
      <c r="A295" s="14">
        <v>1.2498683972754918</v>
      </c>
    </row>
    <row r="296" spans="1:1" x14ac:dyDescent="0.3">
      <c r="A296" s="14">
        <v>0.22495325148406695</v>
      </c>
    </row>
    <row r="297" spans="1:1" x14ac:dyDescent="0.3">
      <c r="A297" s="14">
        <v>0.22460771765976664</v>
      </c>
    </row>
    <row r="298" spans="1:1" x14ac:dyDescent="0.3">
      <c r="A298" s="14">
        <v>0.17882761255378718</v>
      </c>
    </row>
    <row r="299" spans="1:1" x14ac:dyDescent="0.3">
      <c r="A299" s="14">
        <v>0.42839789847011039</v>
      </c>
    </row>
    <row r="300" spans="1:1" x14ac:dyDescent="0.3">
      <c r="A300" s="14">
        <v>0.9137979324510429</v>
      </c>
    </row>
    <row r="301" spans="1:1" x14ac:dyDescent="0.3">
      <c r="A301" s="14">
        <v>0.58397315152143103</v>
      </c>
    </row>
    <row r="302" spans="1:1" x14ac:dyDescent="0.3">
      <c r="A302" s="14">
        <v>0.72035159464624776</v>
      </c>
    </row>
    <row r="303" spans="1:1" x14ac:dyDescent="0.3">
      <c r="A303" s="14">
        <v>1.4429004984805129</v>
      </c>
    </row>
    <row r="304" spans="1:1" x14ac:dyDescent="0.3">
      <c r="A304" s="14">
        <v>1.861330745878089</v>
      </c>
    </row>
    <row r="305" spans="1:1" x14ac:dyDescent="0.3">
      <c r="A305" s="14">
        <v>1.4621613968324376</v>
      </c>
    </row>
    <row r="306" spans="1:1" x14ac:dyDescent="0.3">
      <c r="A306" s="14">
        <v>0.50316991802316402</v>
      </c>
    </row>
    <row r="307" spans="1:1" x14ac:dyDescent="0.3">
      <c r="A307" s="14">
        <v>9.5280164917859705E-2</v>
      </c>
    </row>
    <row r="308" spans="1:1" x14ac:dyDescent="0.3">
      <c r="A308" s="14">
        <v>1.0149897539871255</v>
      </c>
    </row>
    <row r="309" spans="1:1" x14ac:dyDescent="0.3">
      <c r="A309" s="14">
        <v>1.1020643787271622</v>
      </c>
    </row>
    <row r="310" spans="1:1" x14ac:dyDescent="0.3">
      <c r="A310" s="14">
        <v>6.2774170197381499E-3</v>
      </c>
    </row>
    <row r="311" spans="1:1" x14ac:dyDescent="0.3">
      <c r="A311" s="14">
        <v>-9.1694955164595929E-2</v>
      </c>
    </row>
    <row r="312" spans="1:1" x14ac:dyDescent="0.3">
      <c r="A312" s="14">
        <v>1.2019190168803802</v>
      </c>
    </row>
    <row r="313" spans="1:1" x14ac:dyDescent="0.3">
      <c r="A313" s="14">
        <v>1.4641851884145756</v>
      </c>
    </row>
    <row r="314" spans="1:1" x14ac:dyDescent="0.3">
      <c r="A314" s="14">
        <v>0.31681432275613203</v>
      </c>
    </row>
    <row r="315" spans="1:1" x14ac:dyDescent="0.3">
      <c r="A315" s="14">
        <v>0.36898677130318125</v>
      </c>
    </row>
    <row r="316" spans="1:1" x14ac:dyDescent="0.3">
      <c r="A316" s="14">
        <v>0.65748029181256706</v>
      </c>
    </row>
    <row r="317" spans="1:1" x14ac:dyDescent="0.3">
      <c r="A317" s="14">
        <v>0.36352044803305861</v>
      </c>
    </row>
    <row r="318" spans="1:1" x14ac:dyDescent="0.3">
      <c r="A318" s="14">
        <v>0.61097778927953572</v>
      </c>
    </row>
    <row r="319" spans="1:1" x14ac:dyDescent="0.3">
      <c r="A319" s="14">
        <v>0.53731891167483248</v>
      </c>
    </row>
    <row r="320" spans="1:1" x14ac:dyDescent="0.3">
      <c r="A320" s="14">
        <v>0.74648953001275076</v>
      </c>
    </row>
    <row r="321" spans="1:1" x14ac:dyDescent="0.3">
      <c r="A321" s="14">
        <v>1.3465064599952428</v>
      </c>
    </row>
    <row r="322" spans="1:1" x14ac:dyDescent="0.3">
      <c r="A322" s="14">
        <v>0.40012124948964473</v>
      </c>
    </row>
    <row r="323" spans="1:1" x14ac:dyDescent="0.3">
      <c r="A323" s="14">
        <v>0.38963968848504699</v>
      </c>
    </row>
    <row r="324" spans="1:1" x14ac:dyDescent="0.3">
      <c r="A324" s="14">
        <v>1.0432007886933683</v>
      </c>
    </row>
    <row r="325" spans="1:1" x14ac:dyDescent="0.3">
      <c r="A325" s="14">
        <v>-4.1896243531454672E-3</v>
      </c>
    </row>
    <row r="326" spans="1:1" x14ac:dyDescent="0.3">
      <c r="A326" s="14">
        <v>-0.13807395006691306</v>
      </c>
    </row>
    <row r="327" spans="1:1" x14ac:dyDescent="0.3">
      <c r="A327" s="14">
        <v>0.14289609493186572</v>
      </c>
    </row>
    <row r="328" spans="1:1" x14ac:dyDescent="0.3">
      <c r="A328" s="14">
        <v>0.66014319242962749</v>
      </c>
    </row>
    <row r="329" spans="1:1" x14ac:dyDescent="0.3">
      <c r="A329" s="14">
        <v>1.0630369475325212</v>
      </c>
    </row>
    <row r="330" spans="1:1" x14ac:dyDescent="0.3">
      <c r="A330" s="14">
        <v>0.33347134690287272</v>
      </c>
    </row>
    <row r="331" spans="1:1" x14ac:dyDescent="0.3">
      <c r="A331" s="14">
        <v>0.29256870943858931</v>
      </c>
    </row>
    <row r="332" spans="1:1" x14ac:dyDescent="0.3">
      <c r="A332" s="14">
        <v>0.92145621344789252</v>
      </c>
    </row>
    <row r="333" spans="1:1" x14ac:dyDescent="0.3">
      <c r="A333" s="14">
        <v>1.0859180008077252</v>
      </c>
    </row>
    <row r="334" spans="1:1" x14ac:dyDescent="0.3">
      <c r="A334" s="14">
        <v>-0.18203668765950262</v>
      </c>
    </row>
    <row r="335" spans="1:1" x14ac:dyDescent="0.3">
      <c r="A335" s="14">
        <v>1.4550841744630407</v>
      </c>
    </row>
    <row r="336" spans="1:1" x14ac:dyDescent="0.3">
      <c r="A336" s="14">
        <v>0.33514722224937604</v>
      </c>
    </row>
    <row r="337" spans="1:1" x14ac:dyDescent="0.3">
      <c r="A337" s="14">
        <v>1.2968744857179482</v>
      </c>
    </row>
    <row r="338" spans="1:1" x14ac:dyDescent="0.3">
      <c r="A338" s="14">
        <v>0.33954759315635724</v>
      </c>
    </row>
    <row r="339" spans="1:1" x14ac:dyDescent="0.3">
      <c r="A339" s="14">
        <v>0.15226497483192836</v>
      </c>
    </row>
    <row r="340" spans="1:1" x14ac:dyDescent="0.3">
      <c r="A340" s="14">
        <v>1.0293711082858574</v>
      </c>
    </row>
    <row r="341" spans="1:1" x14ac:dyDescent="0.3">
      <c r="A341" s="14">
        <v>1.0282598085291355</v>
      </c>
    </row>
    <row r="342" spans="1:1" x14ac:dyDescent="0.3">
      <c r="A342" s="14">
        <v>0.82363535663919996</v>
      </c>
    </row>
    <row r="343" spans="1:1" x14ac:dyDescent="0.3">
      <c r="A343" s="14">
        <v>0.57943526596823181</v>
      </c>
    </row>
    <row r="344" spans="1:1" x14ac:dyDescent="0.3">
      <c r="A344" s="14">
        <v>0.38964090815444496</v>
      </c>
    </row>
    <row r="345" spans="1:1" x14ac:dyDescent="0.3">
      <c r="A345" s="14">
        <v>0.41818365156732029</v>
      </c>
    </row>
    <row r="346" spans="1:1" x14ac:dyDescent="0.3">
      <c r="A346" s="14">
        <v>0.42175221427995369</v>
      </c>
    </row>
    <row r="347" spans="1:1" x14ac:dyDescent="0.3">
      <c r="A347" s="14">
        <v>0.41355321943494161</v>
      </c>
    </row>
    <row r="348" spans="1:1" x14ac:dyDescent="0.3">
      <c r="A348" s="14">
        <v>0.24375329765703008</v>
      </c>
    </row>
    <row r="349" spans="1:1" x14ac:dyDescent="0.3">
      <c r="A349" s="14">
        <v>0.19370567027545446</v>
      </c>
    </row>
    <row r="350" spans="1:1" x14ac:dyDescent="0.3">
      <c r="A350" s="14">
        <v>1.4766844424006476</v>
      </c>
    </row>
    <row r="351" spans="1:1" x14ac:dyDescent="0.3">
      <c r="A351" s="14">
        <v>1.2851953148668342</v>
      </c>
    </row>
    <row r="352" spans="1:1" x14ac:dyDescent="0.3">
      <c r="A352" s="14">
        <v>0.18672318009377975</v>
      </c>
    </row>
    <row r="353" spans="1:1" x14ac:dyDescent="0.3">
      <c r="A353" s="14">
        <v>1.3491596261540435</v>
      </c>
    </row>
    <row r="354" spans="1:1" x14ac:dyDescent="0.3">
      <c r="A354" s="14">
        <v>0.80124498007609435</v>
      </c>
    </row>
    <row r="355" spans="1:1" x14ac:dyDescent="0.3">
      <c r="A355" s="14">
        <v>-0.50877115268311923</v>
      </c>
    </row>
    <row r="356" spans="1:1" x14ac:dyDescent="0.3">
      <c r="A356" s="14">
        <v>1.3708198376690115</v>
      </c>
    </row>
    <row r="357" spans="1:1" x14ac:dyDescent="0.3">
      <c r="A357" s="14">
        <v>0.61895603807851518</v>
      </c>
    </row>
    <row r="358" spans="1:1" x14ac:dyDescent="0.3">
      <c r="A358" s="14">
        <v>0.24658457204395512</v>
      </c>
    </row>
    <row r="359" spans="1:1" x14ac:dyDescent="0.3">
      <c r="A359" s="14">
        <v>0.25127534674932217</v>
      </c>
    </row>
    <row r="360" spans="1:1" x14ac:dyDescent="0.3">
      <c r="A360" s="14">
        <v>0.25124866287472514</v>
      </c>
    </row>
    <row r="361" spans="1:1" x14ac:dyDescent="0.3">
      <c r="A361" s="14">
        <v>0.23638213370312622</v>
      </c>
    </row>
    <row r="362" spans="1:1" x14ac:dyDescent="0.3">
      <c r="A362" s="14">
        <v>0.50358351527254008</v>
      </c>
    </row>
    <row r="363" spans="1:1" x14ac:dyDescent="0.3">
      <c r="A363" s="14">
        <v>0.20992359462431803</v>
      </c>
    </row>
    <row r="364" spans="1:1" x14ac:dyDescent="0.3">
      <c r="A364" s="14">
        <v>0.97480449969285543</v>
      </c>
    </row>
    <row r="365" spans="1:1" x14ac:dyDescent="0.3">
      <c r="A365" s="14">
        <v>1.064387640234822</v>
      </c>
    </row>
    <row r="366" spans="1:1" x14ac:dyDescent="0.3">
      <c r="A366" s="14">
        <v>0.74497970022879878</v>
      </c>
    </row>
    <row r="367" spans="1:1" x14ac:dyDescent="0.3">
      <c r="A367" s="14">
        <v>0.75128380505791337</v>
      </c>
    </row>
    <row r="368" spans="1:1" x14ac:dyDescent="0.3">
      <c r="A368" s="14">
        <v>0.16653426030892368</v>
      </c>
    </row>
    <row r="369" spans="1:1" x14ac:dyDescent="0.3">
      <c r="A369" s="14">
        <v>1.5464824291266641</v>
      </c>
    </row>
    <row r="370" spans="1:1" x14ac:dyDescent="0.3">
      <c r="A370" s="14">
        <v>0.69915118297437229</v>
      </c>
    </row>
    <row r="371" spans="1:1" x14ac:dyDescent="0.3">
      <c r="A371" s="14">
        <v>0.32769702357759439</v>
      </c>
    </row>
    <row r="372" spans="1:1" x14ac:dyDescent="0.3">
      <c r="A372" s="14">
        <v>0.48275057162413776</v>
      </c>
    </row>
    <row r="373" spans="1:1" x14ac:dyDescent="0.3">
      <c r="A373" s="14">
        <v>0.7528908593913719</v>
      </c>
    </row>
    <row r="374" spans="1:1" x14ac:dyDescent="0.3">
      <c r="A374" s="14">
        <v>4.8318374637340546E-2</v>
      </c>
    </row>
    <row r="375" spans="1:1" x14ac:dyDescent="0.3">
      <c r="A375" s="14">
        <v>0.46235750238503137</v>
      </c>
    </row>
    <row r="376" spans="1:1" x14ac:dyDescent="0.3">
      <c r="A376" s="14">
        <v>0.55173306786361154</v>
      </c>
    </row>
    <row r="377" spans="1:1" x14ac:dyDescent="0.3">
      <c r="A377" s="14">
        <v>0.7667352319680375</v>
      </c>
    </row>
    <row r="378" spans="1:1" x14ac:dyDescent="0.3">
      <c r="A378" s="14">
        <v>0.66054172751912898</v>
      </c>
    </row>
    <row r="379" spans="1:1" x14ac:dyDescent="0.3">
      <c r="A379" s="14">
        <v>0.93982050120261262</v>
      </c>
    </row>
    <row r="380" spans="1:1" x14ac:dyDescent="0.3">
      <c r="A380" s="14">
        <v>0.39698529716958725</v>
      </c>
    </row>
    <row r="381" spans="1:1" x14ac:dyDescent="0.3">
      <c r="A381" s="14">
        <v>0.81054208857893928</v>
      </c>
    </row>
    <row r="382" spans="1:1" x14ac:dyDescent="0.3">
      <c r="A382" s="14">
        <v>0.94183528919271042</v>
      </c>
    </row>
    <row r="383" spans="1:1" x14ac:dyDescent="0.3">
      <c r="A383" s="14">
        <v>2.4778616766609446E-2</v>
      </c>
    </row>
    <row r="384" spans="1:1" x14ac:dyDescent="0.3">
      <c r="A384" s="14">
        <v>-0.45231047457314533</v>
      </c>
    </row>
    <row r="385" spans="1:1" x14ac:dyDescent="0.3">
      <c r="A385" s="14">
        <v>0.45595276738135104</v>
      </c>
    </row>
    <row r="386" spans="1:1" x14ac:dyDescent="0.3">
      <c r="A386" s="14">
        <v>5.6374213607972803E-2</v>
      </c>
    </row>
    <row r="387" spans="1:1" x14ac:dyDescent="0.3">
      <c r="A387" s="14">
        <v>0.69239648712282409</v>
      </c>
    </row>
    <row r="388" spans="1:1" x14ac:dyDescent="0.3">
      <c r="A388" s="14">
        <v>0.67637528219200382</v>
      </c>
    </row>
    <row r="389" spans="1:1" x14ac:dyDescent="0.3">
      <c r="A389" s="14">
        <v>0.84533927489880911</v>
      </c>
    </row>
    <row r="390" spans="1:1" x14ac:dyDescent="0.3">
      <c r="A390" s="14">
        <v>0.63016419225000375</v>
      </c>
    </row>
    <row r="391" spans="1:1" x14ac:dyDescent="0.3">
      <c r="A391" s="14">
        <v>0.61054377735041732</v>
      </c>
    </row>
    <row r="392" spans="1:1" x14ac:dyDescent="0.3">
      <c r="A392" s="14">
        <v>0.4344675191410392</v>
      </c>
    </row>
    <row r="393" spans="1:1" x14ac:dyDescent="0.3">
      <c r="A393" s="14">
        <v>0.2339172668087417</v>
      </c>
    </row>
    <row r="394" spans="1:1" x14ac:dyDescent="0.3">
      <c r="A394" s="14">
        <v>2.0937245315010737</v>
      </c>
    </row>
    <row r="395" spans="1:1" x14ac:dyDescent="0.3">
      <c r="A395" s="14">
        <v>-2.7024613481601095E-2</v>
      </c>
    </row>
    <row r="396" spans="1:1" x14ac:dyDescent="0.3">
      <c r="A396" s="14">
        <v>0.55956712513061291</v>
      </c>
    </row>
    <row r="397" spans="1:1" x14ac:dyDescent="0.3">
      <c r="A397" s="14">
        <v>0.30730536434488964</v>
      </c>
    </row>
    <row r="398" spans="1:1" x14ac:dyDescent="0.3">
      <c r="A398" s="14">
        <v>0.34447035796535919</v>
      </c>
    </row>
    <row r="399" spans="1:1" x14ac:dyDescent="0.3">
      <c r="A399" s="14">
        <v>0.14264562831909844</v>
      </c>
    </row>
    <row r="400" spans="1:1" x14ac:dyDescent="0.3">
      <c r="A400" s="14">
        <v>1.2817349878222617</v>
      </c>
    </row>
    <row r="401" spans="1:1" x14ac:dyDescent="0.3">
      <c r="A401" s="14">
        <v>0.42142932238963687</v>
      </c>
    </row>
    <row r="402" spans="1:1" x14ac:dyDescent="0.3">
      <c r="A402" s="14">
        <v>-6.5940877904404741E-2</v>
      </c>
    </row>
    <row r="403" spans="1:1" x14ac:dyDescent="0.3">
      <c r="A403" s="14">
        <v>0.69555192600153548</v>
      </c>
    </row>
    <row r="404" spans="1:1" x14ac:dyDescent="0.3">
      <c r="A404" s="14">
        <v>0.53789860139475298</v>
      </c>
    </row>
    <row r="405" spans="1:1" x14ac:dyDescent="0.3">
      <c r="A405" s="14">
        <v>0.65489128880720071</v>
      </c>
    </row>
    <row r="406" spans="1:1" x14ac:dyDescent="0.3">
      <c r="A406" s="14">
        <v>1.0562409088930997</v>
      </c>
    </row>
    <row r="407" spans="1:1" x14ac:dyDescent="0.3">
      <c r="A407" s="14">
        <v>0.29765171935594409</v>
      </c>
    </row>
    <row r="408" spans="1:1" x14ac:dyDescent="0.3">
      <c r="A408" s="14">
        <v>0.63850636113299675</v>
      </c>
    </row>
    <row r="409" spans="1:1" x14ac:dyDescent="0.3">
      <c r="A409" s="14">
        <v>0.47970741231944031</v>
      </c>
    </row>
    <row r="410" spans="1:1" x14ac:dyDescent="0.3">
      <c r="A410" s="14">
        <v>0.5314305592112083</v>
      </c>
    </row>
    <row r="411" spans="1:1" x14ac:dyDescent="0.3">
      <c r="A411" s="14">
        <v>1.0559541646804433</v>
      </c>
    </row>
    <row r="412" spans="1:1" x14ac:dyDescent="0.3">
      <c r="A412" s="14">
        <v>0.1196519129431064</v>
      </c>
    </row>
    <row r="413" spans="1:1" x14ac:dyDescent="0.3">
      <c r="A413" s="14">
        <v>0.18061080328487428</v>
      </c>
    </row>
    <row r="414" spans="1:1" x14ac:dyDescent="0.3">
      <c r="A414" s="14">
        <v>1.0855084958996521</v>
      </c>
    </row>
    <row r="415" spans="1:1" x14ac:dyDescent="0.3">
      <c r="A415" s="14">
        <v>1.3018790624465058</v>
      </c>
    </row>
    <row r="416" spans="1:1" x14ac:dyDescent="0.3">
      <c r="A416" s="14">
        <v>0.3923719534098763</v>
      </c>
    </row>
    <row r="417" spans="1:1" x14ac:dyDescent="0.3">
      <c r="A417" s="14">
        <v>2.2161685641048576</v>
      </c>
    </row>
    <row r="418" spans="1:1" x14ac:dyDescent="0.3">
      <c r="A418" s="14">
        <v>0.32879782208511327</v>
      </c>
    </row>
    <row r="419" spans="1:1" x14ac:dyDescent="0.3">
      <c r="A419" s="14">
        <v>0.90656091206776246</v>
      </c>
    </row>
    <row r="420" spans="1:1" x14ac:dyDescent="0.3">
      <c r="A420" s="14">
        <v>1.0808041562585013</v>
      </c>
    </row>
    <row r="421" spans="1:1" x14ac:dyDescent="0.3">
      <c r="A421" s="14">
        <v>0.55627871457222877</v>
      </c>
    </row>
    <row r="422" spans="1:1" x14ac:dyDescent="0.3">
      <c r="A422" s="14">
        <v>0.55650228567424243</v>
      </c>
    </row>
    <row r="423" spans="1:1" x14ac:dyDescent="0.3">
      <c r="A423" s="14">
        <v>0.51431861381750044</v>
      </c>
    </row>
    <row r="424" spans="1:1" x14ac:dyDescent="0.3">
      <c r="A424" s="14">
        <v>-7.741908073976432E-2</v>
      </c>
    </row>
    <row r="425" spans="1:1" x14ac:dyDescent="0.3">
      <c r="A425" s="14">
        <v>1.0526796977302924E-2</v>
      </c>
    </row>
    <row r="426" spans="1:1" x14ac:dyDescent="0.3">
      <c r="A426" s="14">
        <v>0.68588129721189195</v>
      </c>
    </row>
    <row r="427" spans="1:1" x14ac:dyDescent="0.3">
      <c r="A427" s="14">
        <v>0.68984144065773356</v>
      </c>
    </row>
    <row r="428" spans="1:1" x14ac:dyDescent="0.3">
      <c r="A428" s="14">
        <v>0.45628763011701273</v>
      </c>
    </row>
    <row r="429" spans="1:1" x14ac:dyDescent="0.3">
      <c r="A429" s="14">
        <v>0.61340667580914943</v>
      </c>
    </row>
    <row r="430" spans="1:1" x14ac:dyDescent="0.3">
      <c r="A430" s="14">
        <v>-0.13798878618103752</v>
      </c>
    </row>
    <row r="431" spans="1:1" x14ac:dyDescent="0.3">
      <c r="A431" s="14">
        <v>0.46194967783549773</v>
      </c>
    </row>
    <row r="432" spans="1:1" x14ac:dyDescent="0.3">
      <c r="A432" s="14">
        <v>0.71472996399097766</v>
      </c>
    </row>
    <row r="433" spans="1:1" x14ac:dyDescent="0.3">
      <c r="A433" s="14">
        <v>1.0559467389195822</v>
      </c>
    </row>
    <row r="434" spans="1:1" x14ac:dyDescent="0.3">
      <c r="A434" s="14">
        <v>0.75658448133799039</v>
      </c>
    </row>
    <row r="435" spans="1:1" x14ac:dyDescent="0.3">
      <c r="A435" s="14">
        <v>1.163346035443463</v>
      </c>
    </row>
    <row r="436" spans="1:1" x14ac:dyDescent="0.3">
      <c r="A436" s="14">
        <v>1.1151471303484863</v>
      </c>
    </row>
    <row r="437" spans="1:1" x14ac:dyDescent="0.3">
      <c r="A437" s="14">
        <v>0.39775055604104953</v>
      </c>
    </row>
    <row r="438" spans="1:1" x14ac:dyDescent="0.3">
      <c r="A438" s="14">
        <v>1.2013805534696569</v>
      </c>
    </row>
    <row r="439" spans="1:1" x14ac:dyDescent="0.3">
      <c r="A439" s="14">
        <v>0.4501120145304997</v>
      </c>
    </row>
    <row r="440" spans="1:1" x14ac:dyDescent="0.3">
      <c r="A440" s="14">
        <v>0.68808411242500145</v>
      </c>
    </row>
    <row r="441" spans="1:1" x14ac:dyDescent="0.3">
      <c r="A441" s="14">
        <v>0.36048563315799165</v>
      </c>
    </row>
    <row r="442" spans="1:1" x14ac:dyDescent="0.3">
      <c r="A442" s="14">
        <v>0.5261414326876841</v>
      </c>
    </row>
    <row r="443" spans="1:1" x14ac:dyDescent="0.3">
      <c r="A443" s="14">
        <v>0.27814653545223922</v>
      </c>
    </row>
    <row r="444" spans="1:1" x14ac:dyDescent="0.3">
      <c r="A444" s="14">
        <v>0.14425707959616019</v>
      </c>
    </row>
    <row r="445" spans="1:1" x14ac:dyDescent="0.3">
      <c r="A445" s="14">
        <v>-0.47504498629132358</v>
      </c>
    </row>
    <row r="446" spans="1:1" x14ac:dyDescent="0.3">
      <c r="A446" s="14">
        <v>0.11735782486089773</v>
      </c>
    </row>
    <row r="447" spans="1:1" x14ac:dyDescent="0.3">
      <c r="A447" s="14">
        <v>0.22782747279984325</v>
      </c>
    </row>
    <row r="448" spans="1:1" x14ac:dyDescent="0.3">
      <c r="A448" s="14">
        <v>0.72333595363557035</v>
      </c>
    </row>
    <row r="449" spans="1:1" x14ac:dyDescent="0.3">
      <c r="A449" s="14">
        <v>0.36519623574334997</v>
      </c>
    </row>
    <row r="450" spans="1:1" x14ac:dyDescent="0.3">
      <c r="A450" s="14">
        <v>1.0865752913519826</v>
      </c>
    </row>
    <row r="451" spans="1:1" x14ac:dyDescent="0.3">
      <c r="A451" s="14">
        <v>-0.17502618702200007</v>
      </c>
    </row>
    <row r="452" spans="1:1" x14ac:dyDescent="0.3">
      <c r="A452" s="14">
        <v>0.72623880435512067</v>
      </c>
    </row>
    <row r="453" spans="1:1" x14ac:dyDescent="0.3">
      <c r="A453" s="14">
        <v>1.7117282134455463</v>
      </c>
    </row>
    <row r="454" spans="1:1" x14ac:dyDescent="0.3">
      <c r="A454" s="14">
        <v>0.80145995491626176</v>
      </c>
    </row>
    <row r="455" spans="1:1" x14ac:dyDescent="0.3">
      <c r="A455" s="14">
        <v>-0.33668804902304272</v>
      </c>
    </row>
    <row r="456" spans="1:1" x14ac:dyDescent="0.3">
      <c r="A456" s="14">
        <v>0.10273250063343012</v>
      </c>
    </row>
    <row r="457" spans="1:1" x14ac:dyDescent="0.3">
      <c r="A457" s="14">
        <v>1.0847787459967391</v>
      </c>
    </row>
    <row r="458" spans="1:1" x14ac:dyDescent="0.3">
      <c r="A458" s="14">
        <v>1.0981862822861912</v>
      </c>
    </row>
    <row r="459" spans="1:1" x14ac:dyDescent="0.3">
      <c r="A459" s="14">
        <v>-9.7655256693700912E-2</v>
      </c>
    </row>
    <row r="460" spans="1:1" x14ac:dyDescent="0.3">
      <c r="A460" s="14">
        <v>0.61459496253291734</v>
      </c>
    </row>
    <row r="461" spans="1:1" x14ac:dyDescent="0.3">
      <c r="A461" s="14">
        <v>1.1815436737080822</v>
      </c>
    </row>
    <row r="462" spans="1:1" x14ac:dyDescent="0.3">
      <c r="A462" s="14">
        <v>-0.25850018502766159</v>
      </c>
    </row>
    <row r="463" spans="1:1" x14ac:dyDescent="0.3">
      <c r="A463" s="14">
        <v>1.3317620168461661</v>
      </c>
    </row>
    <row r="464" spans="1:1" x14ac:dyDescent="0.3">
      <c r="A464" s="14">
        <v>0.36860659819453873</v>
      </c>
    </row>
    <row r="465" spans="1:1" x14ac:dyDescent="0.3">
      <c r="A465" s="14">
        <v>0.70215034220892136</v>
      </c>
    </row>
    <row r="466" spans="1:1" x14ac:dyDescent="0.3">
      <c r="A466" s="14">
        <v>1.4540839047256591</v>
      </c>
    </row>
    <row r="467" spans="1:1" x14ac:dyDescent="0.3">
      <c r="A467" s="14">
        <v>0.29844638429450576</v>
      </c>
    </row>
    <row r="468" spans="1:1" x14ac:dyDescent="0.3">
      <c r="A468" s="14">
        <v>-6.2924904755193287E-2</v>
      </c>
    </row>
    <row r="469" spans="1:1" x14ac:dyDescent="0.3">
      <c r="A469" s="14">
        <v>0.28755282558455647</v>
      </c>
    </row>
    <row r="470" spans="1:1" x14ac:dyDescent="0.3">
      <c r="A470" s="14">
        <v>0.81202797426058271</v>
      </c>
    </row>
    <row r="471" spans="1:1" x14ac:dyDescent="0.3">
      <c r="A471" s="14">
        <v>0.30663427023766099</v>
      </c>
    </row>
    <row r="472" spans="1:1" x14ac:dyDescent="0.3">
      <c r="A472" s="14">
        <v>0.3883339727771809</v>
      </c>
    </row>
    <row r="473" spans="1:1" x14ac:dyDescent="0.3">
      <c r="A473" s="14">
        <v>0.64142135330153782</v>
      </c>
    </row>
    <row r="474" spans="1:1" x14ac:dyDescent="0.3">
      <c r="A474" s="14">
        <v>-8.2849145456397225E-2</v>
      </c>
    </row>
    <row r="475" spans="1:1" x14ac:dyDescent="0.3">
      <c r="A475" s="14">
        <v>0.72538644776558914</v>
      </c>
    </row>
    <row r="476" spans="1:1" x14ac:dyDescent="0.3">
      <c r="A476" s="14">
        <v>0.39562806654736704</v>
      </c>
    </row>
    <row r="477" spans="1:1" x14ac:dyDescent="0.3">
      <c r="A477" s="14">
        <v>0.64479769686241739</v>
      </c>
    </row>
    <row r="478" spans="1:1" x14ac:dyDescent="0.3">
      <c r="A478" s="14">
        <v>1.4471249010392926</v>
      </c>
    </row>
    <row r="479" spans="1:1" x14ac:dyDescent="0.3">
      <c r="A479" s="14">
        <v>-0.33983806232895875</v>
      </c>
    </row>
    <row r="480" spans="1:1" x14ac:dyDescent="0.3">
      <c r="A480" s="14">
        <v>0.82719544486288987</v>
      </c>
    </row>
    <row r="481" spans="1:1" x14ac:dyDescent="0.3">
      <c r="A481" s="14">
        <v>0.34942544973392775</v>
      </c>
    </row>
    <row r="482" spans="1:1" x14ac:dyDescent="0.3">
      <c r="A482" s="14">
        <v>0.39725732742880071</v>
      </c>
    </row>
    <row r="483" spans="1:1" x14ac:dyDescent="0.3">
      <c r="A483" s="14">
        <v>-0.14347159342475752</v>
      </c>
    </row>
    <row r="484" spans="1:1" x14ac:dyDescent="0.3">
      <c r="A484" s="14">
        <v>3.2862008019664435E-2</v>
      </c>
    </row>
    <row r="485" spans="1:1" x14ac:dyDescent="0.3">
      <c r="A485" s="14">
        <v>-1.6958231207369653E-2</v>
      </c>
    </row>
    <row r="486" spans="1:1" x14ac:dyDescent="0.3">
      <c r="A486" s="14">
        <v>0.98855747008660744</v>
      </c>
    </row>
    <row r="487" spans="1:1" x14ac:dyDescent="0.3">
      <c r="A487" s="14">
        <v>0.36423578243797083</v>
      </c>
    </row>
    <row r="488" spans="1:1" x14ac:dyDescent="0.3">
      <c r="A488" s="14">
        <v>0.43137688987538542</v>
      </c>
    </row>
    <row r="489" spans="1:1" x14ac:dyDescent="0.3">
      <c r="A489" s="14">
        <v>0.32260335026614118</v>
      </c>
    </row>
    <row r="490" spans="1:1" x14ac:dyDescent="0.3">
      <c r="A490" s="14">
        <v>-0.29737779237941242</v>
      </c>
    </row>
    <row r="491" spans="1:1" x14ac:dyDescent="0.3">
      <c r="A491" s="14">
        <v>1.0577913172698028</v>
      </c>
    </row>
    <row r="492" spans="1:1" x14ac:dyDescent="0.3">
      <c r="A492" s="14">
        <v>0.50035248305011715</v>
      </c>
    </row>
    <row r="493" spans="1:1" x14ac:dyDescent="0.3">
      <c r="A493" s="14">
        <v>6.7024016775363973E-2</v>
      </c>
    </row>
    <row r="494" spans="1:1" x14ac:dyDescent="0.3">
      <c r="A494" s="14">
        <v>1.1440735018580859</v>
      </c>
    </row>
    <row r="495" spans="1:1" x14ac:dyDescent="0.3">
      <c r="A495" s="14">
        <v>0.41396753063434982</v>
      </c>
    </row>
    <row r="496" spans="1:1" x14ac:dyDescent="0.3">
      <c r="A496" s="14">
        <v>0.47229326358266283</v>
      </c>
    </row>
    <row r="497" spans="1:1" x14ac:dyDescent="0.3">
      <c r="A497" s="14">
        <v>0.53129222841768586</v>
      </c>
    </row>
    <row r="498" spans="1:1" x14ac:dyDescent="0.3">
      <c r="A498" s="14">
        <v>0.60000796485501595</v>
      </c>
    </row>
    <row r="499" spans="1:1" x14ac:dyDescent="0.3">
      <c r="A499" s="14">
        <v>0.61034947000065609</v>
      </c>
    </row>
    <row r="500" spans="1:1" x14ac:dyDescent="0.3">
      <c r="A500" s="14">
        <v>0.13124900128476205</v>
      </c>
    </row>
    <row r="501" spans="1:1" x14ac:dyDescent="0.3">
      <c r="A501" s="14">
        <v>0.43546733868698845</v>
      </c>
    </row>
    <row r="502" spans="1:1" x14ac:dyDescent="0.3">
      <c r="A502" s="14">
        <v>0.33281303919597072</v>
      </c>
    </row>
    <row r="503" spans="1:1" x14ac:dyDescent="0.3">
      <c r="A503" s="14">
        <v>3.3347008251540804E-3</v>
      </c>
    </row>
    <row r="504" spans="1:1" x14ac:dyDescent="0.3">
      <c r="A504" s="14">
        <v>0.42566030783199438</v>
      </c>
    </row>
    <row r="505" spans="1:1" x14ac:dyDescent="0.3">
      <c r="A505" s="14">
        <v>1.325216669364051</v>
      </c>
    </row>
    <row r="506" spans="1:1" x14ac:dyDescent="0.3">
      <c r="A506" s="14">
        <v>1.2819253069915908</v>
      </c>
    </row>
    <row r="507" spans="1:1" x14ac:dyDescent="0.3">
      <c r="A507" s="14">
        <v>0.11129925173801015</v>
      </c>
    </row>
    <row r="508" spans="1:1" x14ac:dyDescent="0.3">
      <c r="A508" s="14">
        <v>0.3985483067973391</v>
      </c>
    </row>
    <row r="509" spans="1:1" x14ac:dyDescent="0.3">
      <c r="A509" s="14">
        <v>0.97459656906279113</v>
      </c>
    </row>
    <row r="510" spans="1:1" x14ac:dyDescent="0.3">
      <c r="A510" s="14">
        <v>0.52699935309605661</v>
      </c>
    </row>
    <row r="511" spans="1:1" x14ac:dyDescent="0.3">
      <c r="A511" s="14">
        <v>1.5117846399848245</v>
      </c>
    </row>
    <row r="512" spans="1:1" x14ac:dyDescent="0.3">
      <c r="A512" s="14">
        <v>0.25762648346475658</v>
      </c>
    </row>
    <row r="513" spans="1:1" x14ac:dyDescent="0.3">
      <c r="A513" s="14">
        <v>8.2884450745984731E-2</v>
      </c>
    </row>
    <row r="514" spans="1:1" x14ac:dyDescent="0.3">
      <c r="A514" s="14">
        <v>0.85626012836046883</v>
      </c>
    </row>
    <row r="515" spans="1:1" x14ac:dyDescent="0.3">
      <c r="A515" s="14">
        <v>0.6708164452798473</v>
      </c>
    </row>
    <row r="516" spans="1:1" x14ac:dyDescent="0.3">
      <c r="A516" s="14">
        <v>-0.74319317038406041</v>
      </c>
    </row>
    <row r="517" spans="1:1" x14ac:dyDescent="0.3">
      <c r="A517" s="14">
        <v>0.70737889078663718</v>
      </c>
    </row>
    <row r="518" spans="1:1" x14ac:dyDescent="0.3">
      <c r="A518" s="14">
        <v>0.32394673317184985</v>
      </c>
    </row>
    <row r="519" spans="1:1" x14ac:dyDescent="0.3">
      <c r="A519" s="14">
        <v>0.47485167304062637</v>
      </c>
    </row>
    <row r="520" spans="1:1" x14ac:dyDescent="0.3">
      <c r="A520" s="14">
        <v>0.21531949058074207</v>
      </c>
    </row>
    <row r="521" spans="1:1" x14ac:dyDescent="0.3">
      <c r="A521" s="14">
        <v>-0.44585388571407841</v>
      </c>
    </row>
    <row r="522" spans="1:1" x14ac:dyDescent="0.3">
      <c r="A522" s="14">
        <v>-0.2600726393825416</v>
      </c>
    </row>
    <row r="523" spans="1:1" x14ac:dyDescent="0.3">
      <c r="A523" s="14">
        <v>0.14143448625836166</v>
      </c>
    </row>
    <row r="524" spans="1:1" x14ac:dyDescent="0.3">
      <c r="A524" s="14">
        <v>0.26814279373339733</v>
      </c>
    </row>
    <row r="525" spans="1:1" x14ac:dyDescent="0.3">
      <c r="A525" s="14">
        <v>0.15040101385132734</v>
      </c>
    </row>
    <row r="526" spans="1:1" x14ac:dyDescent="0.3">
      <c r="A526" s="14">
        <v>0.15926313642527226</v>
      </c>
    </row>
    <row r="527" spans="1:1" x14ac:dyDescent="0.3">
      <c r="A527" s="14">
        <v>0.29892560930043061</v>
      </c>
    </row>
    <row r="528" spans="1:1" x14ac:dyDescent="0.3">
      <c r="A528" s="14">
        <v>0.36578137158177454</v>
      </c>
    </row>
    <row r="529" spans="1:1" x14ac:dyDescent="0.3">
      <c r="A529" s="14">
        <v>0.67811189897222424</v>
      </c>
    </row>
    <row r="530" spans="1:1" x14ac:dyDescent="0.3">
      <c r="A530" s="14">
        <v>0.84339587624820755</v>
      </c>
    </row>
    <row r="531" spans="1:1" x14ac:dyDescent="0.3">
      <c r="A531" s="14">
        <v>0.50703049743382123</v>
      </c>
    </row>
    <row r="532" spans="1:1" x14ac:dyDescent="0.3">
      <c r="A532" s="14">
        <v>1.5319046073904488</v>
      </c>
    </row>
    <row r="533" spans="1:1" x14ac:dyDescent="0.3">
      <c r="A533" s="14">
        <v>-0.13903087901891484</v>
      </c>
    </row>
    <row r="534" spans="1:1" x14ac:dyDescent="0.3">
      <c r="A534" s="14">
        <v>0.22759338433467186</v>
      </c>
    </row>
    <row r="535" spans="1:1" x14ac:dyDescent="0.3">
      <c r="A535" s="14">
        <v>-9.2513620339702868E-2</v>
      </c>
    </row>
    <row r="536" spans="1:1" x14ac:dyDescent="0.3">
      <c r="A536" s="14">
        <v>0.7763768240695349</v>
      </c>
    </row>
    <row r="537" spans="1:1" x14ac:dyDescent="0.3">
      <c r="A537" s="14">
        <v>0.16838631850915836</v>
      </c>
    </row>
    <row r="538" spans="1:1" x14ac:dyDescent="0.3">
      <c r="A538" s="14">
        <v>0.71699451731344477</v>
      </c>
    </row>
    <row r="539" spans="1:1" x14ac:dyDescent="0.3">
      <c r="A539" s="14">
        <v>2.0369951374063933E-2</v>
      </c>
    </row>
    <row r="540" spans="1:1" x14ac:dyDescent="0.3">
      <c r="A540" s="14">
        <v>0.46783022048797046</v>
      </c>
    </row>
    <row r="541" spans="1:1" x14ac:dyDescent="0.3">
      <c r="A541" s="14">
        <v>-9.577494045521745E-2</v>
      </c>
    </row>
    <row r="542" spans="1:1" x14ac:dyDescent="0.3">
      <c r="A542" s="14">
        <v>0.80860174164176002</v>
      </c>
    </row>
    <row r="543" spans="1:1" x14ac:dyDescent="0.3">
      <c r="A543" s="14">
        <v>0.10862421935550164</v>
      </c>
    </row>
    <row r="544" spans="1:1" x14ac:dyDescent="0.3">
      <c r="A544" s="14">
        <v>0.32750806082762102</v>
      </c>
    </row>
    <row r="545" spans="1:1" x14ac:dyDescent="0.3">
      <c r="A545" s="14">
        <v>0.85127451066124082</v>
      </c>
    </row>
    <row r="546" spans="1:1" x14ac:dyDescent="0.3">
      <c r="A546" s="14">
        <v>0.33335919840681189</v>
      </c>
    </row>
    <row r="547" spans="1:1" x14ac:dyDescent="0.3">
      <c r="A547" s="14">
        <v>1.5357247192027725</v>
      </c>
    </row>
    <row r="548" spans="1:1" x14ac:dyDescent="0.3">
      <c r="A548" s="14">
        <v>0.2329976274910959</v>
      </c>
    </row>
    <row r="549" spans="1:1" x14ac:dyDescent="0.3">
      <c r="A549" s="14">
        <v>0.42248747888487975</v>
      </c>
    </row>
    <row r="550" spans="1:1" x14ac:dyDescent="0.3">
      <c r="A550" s="14">
        <v>0.86919690227097057</v>
      </c>
    </row>
    <row r="551" spans="1:1" x14ac:dyDescent="0.3">
      <c r="A551" s="14">
        <v>0.60791617326009673</v>
      </c>
    </row>
    <row r="552" spans="1:1" x14ac:dyDescent="0.3">
      <c r="A552" s="14">
        <v>-0.13037750266741746</v>
      </c>
    </row>
    <row r="553" spans="1:1" x14ac:dyDescent="0.3">
      <c r="A553" s="14">
        <v>0.31827374888736298</v>
      </c>
    </row>
    <row r="554" spans="1:1" x14ac:dyDescent="0.3">
      <c r="A554" s="14">
        <v>0.50517999675943759</v>
      </c>
    </row>
    <row r="555" spans="1:1" x14ac:dyDescent="0.3">
      <c r="A555" s="14">
        <v>0.86163595981941732</v>
      </c>
    </row>
    <row r="556" spans="1:1" x14ac:dyDescent="0.3">
      <c r="A556" s="14">
        <v>0.95406719395394224</v>
      </c>
    </row>
    <row r="557" spans="1:1" x14ac:dyDescent="0.3">
      <c r="A557" s="14">
        <v>0.19074835913668572</v>
      </c>
    </row>
    <row r="558" spans="1:1" x14ac:dyDescent="0.3">
      <c r="A558" s="14">
        <v>0.36749146986294368</v>
      </c>
    </row>
    <row r="559" spans="1:1" x14ac:dyDescent="0.3">
      <c r="A559" s="14">
        <v>0.27660374604640081</v>
      </c>
    </row>
    <row r="560" spans="1:1" x14ac:dyDescent="0.3">
      <c r="A560" s="14">
        <v>1.1294956892941408</v>
      </c>
    </row>
    <row r="561" spans="1:1" x14ac:dyDescent="0.3">
      <c r="A561" s="14">
        <v>0.80434342659464408</v>
      </c>
    </row>
    <row r="562" spans="1:1" x14ac:dyDescent="0.3">
      <c r="A562" s="14">
        <v>1.6646968585635658</v>
      </c>
    </row>
    <row r="563" spans="1:1" x14ac:dyDescent="0.3">
      <c r="A563" s="14">
        <v>-0.15271789900988095</v>
      </c>
    </row>
    <row r="564" spans="1:1" x14ac:dyDescent="0.3">
      <c r="A564" s="14">
        <v>1.0379656570929221</v>
      </c>
    </row>
    <row r="565" spans="1:1" x14ac:dyDescent="0.3">
      <c r="A565" s="14">
        <v>0.4203704989983319</v>
      </c>
    </row>
    <row r="566" spans="1:1" x14ac:dyDescent="0.3">
      <c r="A566" s="14">
        <v>0.11353305877271162</v>
      </c>
    </row>
    <row r="567" spans="1:1" x14ac:dyDescent="0.3">
      <c r="A567" s="14">
        <v>1.1242008819012821</v>
      </c>
    </row>
    <row r="568" spans="1:1" x14ac:dyDescent="0.3">
      <c r="A568" s="14">
        <v>6.6204485822006956E-2</v>
      </c>
    </row>
    <row r="569" spans="1:1" x14ac:dyDescent="0.3">
      <c r="A569" s="14">
        <v>1.9452869610450663</v>
      </c>
    </row>
    <row r="570" spans="1:1" x14ac:dyDescent="0.3">
      <c r="A570" s="14">
        <v>0.63343059246332301</v>
      </c>
    </row>
    <row r="571" spans="1:1" x14ac:dyDescent="0.3">
      <c r="A571" s="14">
        <v>0.45701504787355463</v>
      </c>
    </row>
    <row r="572" spans="1:1" x14ac:dyDescent="0.3">
      <c r="A572" s="14">
        <v>0.51448456179280611</v>
      </c>
    </row>
    <row r="573" spans="1:1" x14ac:dyDescent="0.3">
      <c r="A573" s="14">
        <v>0.78781543759012973</v>
      </c>
    </row>
    <row r="574" spans="1:1" x14ac:dyDescent="0.3">
      <c r="A574" s="14">
        <v>0.633401756611088</v>
      </c>
    </row>
    <row r="575" spans="1:1" x14ac:dyDescent="0.3">
      <c r="A575" s="14">
        <v>-0.13138784898517442</v>
      </c>
    </row>
    <row r="576" spans="1:1" x14ac:dyDescent="0.3">
      <c r="A576" s="14">
        <v>0.85211482438044928</v>
      </c>
    </row>
    <row r="577" spans="1:1" x14ac:dyDescent="0.3">
      <c r="A577" s="14">
        <v>0.30587680021598029</v>
      </c>
    </row>
    <row r="578" spans="1:1" x14ac:dyDescent="0.3">
      <c r="A578" s="14">
        <v>0.63703113283075463</v>
      </c>
    </row>
    <row r="579" spans="1:1" x14ac:dyDescent="0.3">
      <c r="A579" s="14">
        <v>1.2359187571964283</v>
      </c>
    </row>
    <row r="580" spans="1:1" x14ac:dyDescent="0.3">
      <c r="A580" s="14">
        <v>1.4261996260483458</v>
      </c>
    </row>
    <row r="581" spans="1:1" x14ac:dyDescent="0.3">
      <c r="A581" s="14">
        <v>0.8088141935013845</v>
      </c>
    </row>
    <row r="582" spans="1:1" x14ac:dyDescent="0.3">
      <c r="A582" s="14">
        <v>1.3052432468774033</v>
      </c>
    </row>
    <row r="583" spans="1:1" x14ac:dyDescent="0.3">
      <c r="A583" s="14">
        <v>0.67266867659975094</v>
      </c>
    </row>
    <row r="584" spans="1:1" x14ac:dyDescent="0.3">
      <c r="A584" s="14">
        <v>0.42459701698957986</v>
      </c>
    </row>
    <row r="585" spans="1:1" x14ac:dyDescent="0.3">
      <c r="A585" s="14">
        <v>0.69761822994998024</v>
      </c>
    </row>
    <row r="586" spans="1:1" x14ac:dyDescent="0.3">
      <c r="A586" s="14">
        <v>0.39856097355518477</v>
      </c>
    </row>
    <row r="587" spans="1:1" x14ac:dyDescent="0.3">
      <c r="A587" s="14">
        <v>0.23699479006370539</v>
      </c>
    </row>
    <row r="588" spans="1:1" x14ac:dyDescent="0.3">
      <c r="A588" s="14">
        <v>0.9542987464946503</v>
      </c>
    </row>
    <row r="589" spans="1:1" x14ac:dyDescent="0.3">
      <c r="A589" s="14">
        <v>0.24245323879759231</v>
      </c>
    </row>
    <row r="590" spans="1:1" x14ac:dyDescent="0.3">
      <c r="A590" s="14">
        <v>0.73172593003660091</v>
      </c>
    </row>
    <row r="591" spans="1:1" x14ac:dyDescent="0.3">
      <c r="A591" s="14">
        <v>0.23769706692957634</v>
      </c>
    </row>
    <row r="592" spans="1:1" x14ac:dyDescent="0.3">
      <c r="A592" s="14">
        <v>0.50564652631020401</v>
      </c>
    </row>
    <row r="593" spans="1:1" x14ac:dyDescent="0.3">
      <c r="A593" s="14">
        <v>0.52900569010406706</v>
      </c>
    </row>
    <row r="594" spans="1:1" x14ac:dyDescent="0.3">
      <c r="A594" s="14">
        <v>0.91435132424462207</v>
      </c>
    </row>
    <row r="595" spans="1:1" x14ac:dyDescent="0.3">
      <c r="A595" s="14">
        <v>6.2417533270102139E-2</v>
      </c>
    </row>
    <row r="596" spans="1:1" x14ac:dyDescent="0.3">
      <c r="A596" s="14">
        <v>0.61088558585984065</v>
      </c>
    </row>
    <row r="597" spans="1:1" x14ac:dyDescent="0.3">
      <c r="A597" s="14">
        <v>-2.1060234239944978E-3</v>
      </c>
    </row>
    <row r="598" spans="1:1" x14ac:dyDescent="0.3">
      <c r="A598" s="14">
        <v>0.11680518546149571</v>
      </c>
    </row>
    <row r="599" spans="1:1" x14ac:dyDescent="0.3">
      <c r="A599" s="14">
        <v>0.46540512295818837</v>
      </c>
    </row>
    <row r="600" spans="1:1" x14ac:dyDescent="0.3">
      <c r="A600" s="14">
        <v>0.5760159191325589</v>
      </c>
    </row>
    <row r="601" spans="1:1" x14ac:dyDescent="0.3">
      <c r="A601" s="14">
        <v>0.45743150722778064</v>
      </c>
    </row>
    <row r="602" spans="1:1" x14ac:dyDescent="0.3">
      <c r="A602" s="14">
        <v>0.69472105152418084</v>
      </c>
    </row>
    <row r="603" spans="1:1" x14ac:dyDescent="0.3">
      <c r="A603" s="14">
        <v>0.81113225222823804</v>
      </c>
    </row>
    <row r="604" spans="1:1" x14ac:dyDescent="0.3">
      <c r="A604" s="14">
        <v>-0.21814791781627871</v>
      </c>
    </row>
    <row r="605" spans="1:1" x14ac:dyDescent="0.3">
      <c r="A605" s="14">
        <v>0.79540481895686965</v>
      </c>
    </row>
    <row r="606" spans="1:1" x14ac:dyDescent="0.3">
      <c r="A606" s="14">
        <v>0.73544138592279951</v>
      </c>
    </row>
    <row r="607" spans="1:1" x14ac:dyDescent="0.3">
      <c r="A607" s="14">
        <v>0.15257153631775613</v>
      </c>
    </row>
    <row r="608" spans="1:1" x14ac:dyDescent="0.3">
      <c r="A608" s="14">
        <v>0.32813812081284055</v>
      </c>
    </row>
    <row r="609" spans="1:1" x14ac:dyDescent="0.3">
      <c r="A609" s="14">
        <v>0.98902485686665265</v>
      </c>
    </row>
    <row r="610" spans="1:1" x14ac:dyDescent="0.3">
      <c r="A610" s="14">
        <v>1.0432004868664717</v>
      </c>
    </row>
    <row r="611" spans="1:1" x14ac:dyDescent="0.3">
      <c r="A611" s="14">
        <v>0.54134509203008607</v>
      </c>
    </row>
    <row r="612" spans="1:1" x14ac:dyDescent="0.3">
      <c r="A612" s="14">
        <v>7.1413740599227227E-2</v>
      </c>
    </row>
    <row r="613" spans="1:1" x14ac:dyDescent="0.3">
      <c r="A613" s="14">
        <v>0.96349499668388527</v>
      </c>
    </row>
    <row r="614" spans="1:1" x14ac:dyDescent="0.3">
      <c r="A614" s="14">
        <v>0.76623282606214005</v>
      </c>
    </row>
    <row r="615" spans="1:1" x14ac:dyDescent="0.3">
      <c r="A615" s="14">
        <v>-4.1614647377444823E-2</v>
      </c>
    </row>
    <row r="616" spans="1:1" x14ac:dyDescent="0.3">
      <c r="A616" s="14">
        <v>0.56129407312140522</v>
      </c>
    </row>
    <row r="617" spans="1:1" x14ac:dyDescent="0.3">
      <c r="A617" s="14">
        <v>1.0501797410352298</v>
      </c>
    </row>
    <row r="618" spans="1:1" x14ac:dyDescent="0.3">
      <c r="A618" s="14">
        <v>1.1060799207682497</v>
      </c>
    </row>
    <row r="619" spans="1:1" x14ac:dyDescent="0.3">
      <c r="A619" s="14">
        <v>0.1774035983899985</v>
      </c>
    </row>
    <row r="620" spans="1:1" x14ac:dyDescent="0.3">
      <c r="A620" s="14">
        <v>-4.7172481372697965E-3</v>
      </c>
    </row>
    <row r="621" spans="1:1" x14ac:dyDescent="0.3">
      <c r="A621" s="14">
        <v>1.1783601092316263</v>
      </c>
    </row>
    <row r="622" spans="1:1" x14ac:dyDescent="0.3">
      <c r="A622" s="14">
        <v>0.71945845109987894</v>
      </c>
    </row>
    <row r="623" spans="1:1" x14ac:dyDescent="0.3">
      <c r="A623" s="14">
        <v>0.60517597714742477</v>
      </c>
    </row>
    <row r="624" spans="1:1" x14ac:dyDescent="0.3">
      <c r="A624" s="14">
        <v>0.1495712008158854</v>
      </c>
    </row>
    <row r="625" spans="1:1" x14ac:dyDescent="0.3">
      <c r="A625" s="14">
        <v>0.22395757686527706</v>
      </c>
    </row>
    <row r="626" spans="1:1" x14ac:dyDescent="0.3">
      <c r="A626" s="14">
        <v>0.34599165244401098</v>
      </c>
    </row>
    <row r="627" spans="1:1" x14ac:dyDescent="0.3">
      <c r="A627" s="14">
        <v>1.0934139483807785</v>
      </c>
    </row>
    <row r="628" spans="1:1" x14ac:dyDescent="0.3">
      <c r="A628" s="14">
        <v>1.104737257059563E-2</v>
      </c>
    </row>
    <row r="629" spans="1:1" x14ac:dyDescent="0.3">
      <c r="A629" s="14">
        <v>0.15358000451325232</v>
      </c>
    </row>
    <row r="630" spans="1:1" x14ac:dyDescent="0.3">
      <c r="A630" s="14">
        <v>8.5021996111907493E-3</v>
      </c>
    </row>
    <row r="631" spans="1:1" x14ac:dyDescent="0.3">
      <c r="A631" s="14">
        <v>0.53274460266583101</v>
      </c>
    </row>
    <row r="632" spans="1:1" x14ac:dyDescent="0.3">
      <c r="A632" s="14">
        <v>1.6327796475581988</v>
      </c>
    </row>
    <row r="633" spans="1:1" x14ac:dyDescent="0.3">
      <c r="A633" s="14">
        <v>0.2445242958266266</v>
      </c>
    </row>
    <row r="634" spans="1:1" x14ac:dyDescent="0.3">
      <c r="A634" s="14">
        <v>9.8463819646845238E-2</v>
      </c>
    </row>
    <row r="635" spans="1:1" x14ac:dyDescent="0.3">
      <c r="A635" s="14">
        <v>0.10656005746634337</v>
      </c>
    </row>
    <row r="636" spans="1:1" x14ac:dyDescent="0.3">
      <c r="A636" s="14">
        <v>0.95887005884169751</v>
      </c>
    </row>
    <row r="637" spans="1:1" x14ac:dyDescent="0.3">
      <c r="A637" s="14">
        <v>1.076145256017331</v>
      </c>
    </row>
    <row r="638" spans="1:1" x14ac:dyDescent="0.3">
      <c r="A638" s="14">
        <v>0.81495761701883118</v>
      </c>
    </row>
    <row r="639" spans="1:1" x14ac:dyDescent="0.3">
      <c r="A639" s="14">
        <v>0.6113844589480264</v>
      </c>
    </row>
    <row r="640" spans="1:1" x14ac:dyDescent="0.3">
      <c r="A640" s="14">
        <v>0.24486335759949984</v>
      </c>
    </row>
    <row r="641" spans="1:1" x14ac:dyDescent="0.3">
      <c r="A641" s="14">
        <v>0.58487198546929298</v>
      </c>
    </row>
    <row r="642" spans="1:1" x14ac:dyDescent="0.3">
      <c r="A642" s="14">
        <v>0.44092874391728359</v>
      </c>
    </row>
    <row r="643" spans="1:1" x14ac:dyDescent="0.3">
      <c r="A643" s="14">
        <v>-7.9876692117802808E-2</v>
      </c>
    </row>
    <row r="644" spans="1:1" x14ac:dyDescent="0.3">
      <c r="A644" s="14">
        <v>0.32294742008156913</v>
      </c>
    </row>
    <row r="645" spans="1:1" x14ac:dyDescent="0.3">
      <c r="A645" s="14">
        <v>0.47135006586266237</v>
      </c>
    </row>
    <row r="646" spans="1:1" x14ac:dyDescent="0.3">
      <c r="A646" s="14">
        <v>0.53688215863708255</v>
      </c>
    </row>
    <row r="647" spans="1:1" x14ac:dyDescent="0.3">
      <c r="A647" s="14">
        <v>0.45439116417483655</v>
      </c>
    </row>
    <row r="648" spans="1:1" x14ac:dyDescent="0.3">
      <c r="A648" s="14">
        <v>-5.738936371289783E-2</v>
      </c>
    </row>
    <row r="649" spans="1:1" x14ac:dyDescent="0.3">
      <c r="A649" s="14">
        <v>0.95193762919681146</v>
      </c>
    </row>
    <row r="650" spans="1:1" x14ac:dyDescent="0.3">
      <c r="A650" s="14">
        <v>0.36139759186961407</v>
      </c>
    </row>
    <row r="651" spans="1:1" x14ac:dyDescent="0.3">
      <c r="A651" s="14">
        <v>0.4758220942005203</v>
      </c>
    </row>
    <row r="652" spans="1:1" x14ac:dyDescent="0.3">
      <c r="A652" s="14">
        <v>1.9700004697083974E-2</v>
      </c>
    </row>
    <row r="653" spans="1:1" x14ac:dyDescent="0.3">
      <c r="A653" s="14">
        <v>0.31949486985576486</v>
      </c>
    </row>
    <row r="654" spans="1:1" x14ac:dyDescent="0.3">
      <c r="A654" s="14">
        <v>-0.20482285628002334</v>
      </c>
    </row>
    <row r="655" spans="1:1" x14ac:dyDescent="0.3">
      <c r="A655" s="14">
        <v>0.20636849724435252</v>
      </c>
    </row>
    <row r="656" spans="1:1" x14ac:dyDescent="0.3">
      <c r="A656" s="14">
        <v>1.0125205156265296</v>
      </c>
    </row>
    <row r="657" spans="1:1" x14ac:dyDescent="0.3">
      <c r="A657" s="14">
        <v>2.2001616695245745</v>
      </c>
    </row>
    <row r="658" spans="1:1" x14ac:dyDescent="0.3">
      <c r="A658" s="14">
        <v>-4.9449167325969191E-2</v>
      </c>
    </row>
    <row r="659" spans="1:1" x14ac:dyDescent="0.3">
      <c r="A659" s="14">
        <v>0.40487318100489073</v>
      </c>
    </row>
    <row r="660" spans="1:1" x14ac:dyDescent="0.3">
      <c r="A660" s="14">
        <v>0.35109175960617761</v>
      </c>
    </row>
    <row r="661" spans="1:1" x14ac:dyDescent="0.3">
      <c r="A661" s="14">
        <v>0.53092819476917019</v>
      </c>
    </row>
    <row r="662" spans="1:1" x14ac:dyDescent="0.3">
      <c r="A662" s="14">
        <v>1.1537012028324971</v>
      </c>
    </row>
    <row r="663" spans="1:1" x14ac:dyDescent="0.3">
      <c r="A663" s="14">
        <v>0.2570787966140553</v>
      </c>
    </row>
    <row r="664" spans="1:1" x14ac:dyDescent="0.3">
      <c r="A664" s="14">
        <v>0.16849674053422772</v>
      </c>
    </row>
    <row r="665" spans="1:1" x14ac:dyDescent="0.3">
      <c r="A665" s="14">
        <v>1.0127630365913436</v>
      </c>
    </row>
    <row r="666" spans="1:1" x14ac:dyDescent="0.3">
      <c r="A666" s="14">
        <v>-0.54202221322754351</v>
      </c>
    </row>
    <row r="667" spans="1:1" x14ac:dyDescent="0.3">
      <c r="A667" s="14">
        <v>1.131217920057644</v>
      </c>
    </row>
    <row r="668" spans="1:1" x14ac:dyDescent="0.3">
      <c r="A668" s="14">
        <v>0.67807226483331928</v>
      </c>
    </row>
    <row r="669" spans="1:1" x14ac:dyDescent="0.3">
      <c r="A669" s="14">
        <v>0.74610295552143424</v>
      </c>
    </row>
    <row r="670" spans="1:1" x14ac:dyDescent="0.3">
      <c r="A670" s="14">
        <v>1.0683494401249118</v>
      </c>
    </row>
    <row r="671" spans="1:1" x14ac:dyDescent="0.3">
      <c r="A671" s="14">
        <v>0.1001101522757091</v>
      </c>
    </row>
    <row r="672" spans="1:1" x14ac:dyDescent="0.3">
      <c r="A672" s="14">
        <v>1.8581282963747281E-2</v>
      </c>
    </row>
    <row r="673" spans="1:1" x14ac:dyDescent="0.3">
      <c r="A673" s="14">
        <v>3.276138772232514E-2</v>
      </c>
    </row>
    <row r="674" spans="1:1" x14ac:dyDescent="0.3">
      <c r="A674" s="14">
        <v>0.64321113355034831</v>
      </c>
    </row>
    <row r="675" spans="1:1" x14ac:dyDescent="0.3">
      <c r="A675" s="14">
        <v>1.0738691518166386</v>
      </c>
    </row>
    <row r="676" spans="1:1" x14ac:dyDescent="0.3">
      <c r="A676" s="14">
        <v>0.14641981435268084</v>
      </c>
    </row>
    <row r="677" spans="1:1" x14ac:dyDescent="0.3">
      <c r="A677" s="14">
        <v>0.44769149512482409</v>
      </c>
    </row>
    <row r="678" spans="1:1" x14ac:dyDescent="0.3">
      <c r="A678" s="14">
        <v>-5.3817954711919795E-2</v>
      </c>
    </row>
    <row r="679" spans="1:1" x14ac:dyDescent="0.3">
      <c r="A679" s="14">
        <v>1.4033403801799422</v>
      </c>
    </row>
    <row r="680" spans="1:1" x14ac:dyDescent="0.3">
      <c r="A680" s="14">
        <v>1.2759942772707782</v>
      </c>
    </row>
    <row r="681" spans="1:1" x14ac:dyDescent="0.3">
      <c r="A681" s="14">
        <v>1.1088638778557924</v>
      </c>
    </row>
    <row r="682" spans="1:1" x14ac:dyDescent="0.3">
      <c r="A682" s="14">
        <v>0.67679237348246812</v>
      </c>
    </row>
    <row r="683" spans="1:1" x14ac:dyDescent="0.3">
      <c r="A683" s="14">
        <v>0.27083079309860736</v>
      </c>
    </row>
    <row r="684" spans="1:1" x14ac:dyDescent="0.3">
      <c r="A684" s="14">
        <v>0.35184484361493362</v>
      </c>
    </row>
    <row r="685" spans="1:1" x14ac:dyDescent="0.3">
      <c r="A685" s="14">
        <v>-0.16228214544630437</v>
      </c>
    </row>
    <row r="686" spans="1:1" x14ac:dyDescent="0.3">
      <c r="A686" s="14">
        <v>0.97201736041296272</v>
      </c>
    </row>
    <row r="687" spans="1:1" x14ac:dyDescent="0.3">
      <c r="A687" s="14">
        <v>1.1641490406358392</v>
      </c>
    </row>
    <row r="688" spans="1:1" x14ac:dyDescent="0.3">
      <c r="A688" s="14">
        <v>0.6721457954285448</v>
      </c>
    </row>
    <row r="689" spans="1:1" x14ac:dyDescent="0.3">
      <c r="A689" s="14">
        <v>1.2417774224526641</v>
      </c>
    </row>
    <row r="690" spans="1:1" x14ac:dyDescent="0.3">
      <c r="A690" s="14">
        <v>0.95252116761759087</v>
      </c>
    </row>
    <row r="691" spans="1:1" x14ac:dyDescent="0.3">
      <c r="A691" s="14">
        <v>0.39224868916805417</v>
      </c>
    </row>
    <row r="692" spans="1:1" x14ac:dyDescent="0.3">
      <c r="A692" s="14">
        <v>1.4323903881055042</v>
      </c>
    </row>
    <row r="693" spans="1:1" x14ac:dyDescent="0.3">
      <c r="A693" s="14">
        <v>-0.43098762601411539</v>
      </c>
    </row>
    <row r="694" spans="1:1" x14ac:dyDescent="0.3">
      <c r="A694" s="14">
        <v>0.45398391144490918</v>
      </c>
    </row>
    <row r="695" spans="1:1" x14ac:dyDescent="0.3">
      <c r="A695" s="14">
        <v>-0.19065527542133132</v>
      </c>
    </row>
    <row r="696" spans="1:1" x14ac:dyDescent="0.3">
      <c r="A696" s="14">
        <v>0.61954469655093081</v>
      </c>
    </row>
    <row r="697" spans="1:1" x14ac:dyDescent="0.3">
      <c r="A697" s="14">
        <v>0.95222581116819838</v>
      </c>
    </row>
    <row r="698" spans="1:1" x14ac:dyDescent="0.3">
      <c r="A698" s="14">
        <v>0.86560407134559469</v>
      </c>
    </row>
    <row r="699" spans="1:1" x14ac:dyDescent="0.3">
      <c r="A699" s="14">
        <v>0.52728689480808133</v>
      </c>
    </row>
    <row r="700" spans="1:1" x14ac:dyDescent="0.3">
      <c r="A700" s="14">
        <v>-0.11792848662088738</v>
      </c>
    </row>
    <row r="701" spans="1:1" x14ac:dyDescent="0.3">
      <c r="A701" s="14">
        <v>0.14473164271411892</v>
      </c>
    </row>
    <row r="702" spans="1:1" x14ac:dyDescent="0.3">
      <c r="A702" s="14">
        <v>7.7539228386947767E-2</v>
      </c>
    </row>
    <row r="703" spans="1:1" x14ac:dyDescent="0.3">
      <c r="A703" s="14">
        <v>-5.6177347256589599E-2</v>
      </c>
    </row>
    <row r="704" spans="1:1" x14ac:dyDescent="0.3">
      <c r="A704" s="14">
        <v>0.5264742436423413</v>
      </c>
    </row>
    <row r="705" spans="1:1" x14ac:dyDescent="0.3">
      <c r="A705" s="14">
        <v>0.58648804386978115</v>
      </c>
    </row>
    <row r="706" spans="1:1" x14ac:dyDescent="0.3">
      <c r="A706" s="14">
        <v>1.0197806775371108</v>
      </c>
    </row>
    <row r="707" spans="1:1" x14ac:dyDescent="0.3">
      <c r="A707" s="14">
        <v>0.39003625223336086</v>
      </c>
    </row>
    <row r="708" spans="1:1" x14ac:dyDescent="0.3">
      <c r="A708" s="14">
        <v>0.62748917554003614</v>
      </c>
    </row>
    <row r="709" spans="1:1" x14ac:dyDescent="0.3">
      <c r="A709" s="14">
        <v>0.5777830430858274</v>
      </c>
    </row>
    <row r="710" spans="1:1" x14ac:dyDescent="0.3">
      <c r="A710" s="14">
        <v>9.3639813895304305E-2</v>
      </c>
    </row>
    <row r="711" spans="1:1" x14ac:dyDescent="0.3">
      <c r="A711" s="14">
        <v>-0.47441594127841308</v>
      </c>
    </row>
    <row r="712" spans="1:1" x14ac:dyDescent="0.3">
      <c r="A712" s="14">
        <v>0.49157270818109805</v>
      </c>
    </row>
    <row r="713" spans="1:1" x14ac:dyDescent="0.3">
      <c r="A713" s="14">
        <v>3.449364890748563E-2</v>
      </c>
    </row>
    <row r="714" spans="1:1" x14ac:dyDescent="0.3">
      <c r="A714" s="14">
        <v>0.74726911698014242</v>
      </c>
    </row>
    <row r="715" spans="1:1" x14ac:dyDescent="0.3">
      <c r="A715" s="14">
        <v>8.8348211421433506E-3</v>
      </c>
    </row>
    <row r="716" spans="1:1" x14ac:dyDescent="0.3">
      <c r="A716" s="14">
        <v>0.47370597469576198</v>
      </c>
    </row>
    <row r="717" spans="1:1" x14ac:dyDescent="0.3">
      <c r="A717" s="14">
        <v>0.54113734214930997</v>
      </c>
    </row>
    <row r="718" spans="1:1" x14ac:dyDescent="0.3">
      <c r="A718" s="14">
        <v>0.81657331223991481</v>
      </c>
    </row>
    <row r="719" spans="1:1" x14ac:dyDescent="0.3">
      <c r="A719" s="14">
        <v>0.70378235816562917</v>
      </c>
    </row>
    <row r="720" spans="1:1" x14ac:dyDescent="0.3">
      <c r="A720" s="14">
        <v>0.22739191506401657</v>
      </c>
    </row>
    <row r="721" spans="1:1" x14ac:dyDescent="0.3">
      <c r="A721" s="14">
        <v>0.33582470095986983</v>
      </c>
    </row>
    <row r="722" spans="1:1" x14ac:dyDescent="0.3">
      <c r="A722" s="14">
        <v>0.43526636904611266</v>
      </c>
    </row>
    <row r="723" spans="1:1" x14ac:dyDescent="0.3">
      <c r="A723" s="14">
        <v>0.13958613422756627</v>
      </c>
    </row>
    <row r="724" spans="1:1" x14ac:dyDescent="0.3">
      <c r="A724" s="14">
        <v>0.57349209969221626</v>
      </c>
    </row>
    <row r="725" spans="1:1" x14ac:dyDescent="0.3">
      <c r="A725" s="14">
        <v>0.49691986316325298</v>
      </c>
    </row>
    <row r="726" spans="1:1" x14ac:dyDescent="0.3">
      <c r="A726" s="14">
        <v>1.2159043521209145</v>
      </c>
    </row>
    <row r="727" spans="1:1" x14ac:dyDescent="0.3">
      <c r="A727" s="14">
        <v>-0.28190961221285599</v>
      </c>
    </row>
    <row r="728" spans="1:1" x14ac:dyDescent="0.3">
      <c r="A728" s="14">
        <v>0.44743768004241813</v>
      </c>
    </row>
    <row r="729" spans="1:1" x14ac:dyDescent="0.3">
      <c r="A729" s="14">
        <v>1.274070967835909</v>
      </c>
    </row>
    <row r="730" spans="1:1" x14ac:dyDescent="0.3">
      <c r="A730" s="14">
        <v>0.56246196135960314</v>
      </c>
    </row>
    <row r="731" spans="1:1" x14ac:dyDescent="0.3">
      <c r="A731" s="14">
        <v>0.76513451625019546</v>
      </c>
    </row>
    <row r="732" spans="1:1" x14ac:dyDescent="0.3">
      <c r="A732" s="14">
        <v>0.16564495400079721</v>
      </c>
    </row>
    <row r="733" spans="1:1" x14ac:dyDescent="0.3">
      <c r="A733" s="14">
        <v>0.22596145691162939</v>
      </c>
    </row>
    <row r="734" spans="1:1" x14ac:dyDescent="0.3">
      <c r="A734" s="14">
        <v>0.27826268061347886</v>
      </c>
    </row>
    <row r="735" spans="1:1" x14ac:dyDescent="0.3">
      <c r="A735" s="14">
        <v>0.30847637402510103</v>
      </c>
    </row>
    <row r="736" spans="1:1" x14ac:dyDescent="0.3">
      <c r="A736" s="14">
        <v>0.26960243073999723</v>
      </c>
    </row>
    <row r="737" spans="1:1" x14ac:dyDescent="0.3">
      <c r="A737" s="14">
        <v>0.64365003441367552</v>
      </c>
    </row>
    <row r="738" spans="1:1" x14ac:dyDescent="0.3">
      <c r="A738" s="14">
        <v>0.37676675272766114</v>
      </c>
    </row>
    <row r="739" spans="1:1" x14ac:dyDescent="0.3">
      <c r="A739" s="14">
        <v>0.65534414297459143</v>
      </c>
    </row>
    <row r="740" spans="1:1" x14ac:dyDescent="0.3">
      <c r="A740" s="14">
        <v>0.52673371160637683</v>
      </c>
    </row>
    <row r="741" spans="1:1" x14ac:dyDescent="0.3">
      <c r="A741" s="14">
        <v>0.26112819011377386</v>
      </c>
    </row>
    <row r="742" spans="1:1" x14ac:dyDescent="0.3">
      <c r="A742" s="14">
        <v>0.9206344924614438</v>
      </c>
    </row>
    <row r="743" spans="1:1" x14ac:dyDescent="0.3">
      <c r="A743" s="14">
        <v>-0.2037745269293918</v>
      </c>
    </row>
    <row r="744" spans="1:1" x14ac:dyDescent="0.3">
      <c r="A744" s="14">
        <v>0.14107954496943187</v>
      </c>
    </row>
    <row r="745" spans="1:1" x14ac:dyDescent="0.3">
      <c r="A745" s="14">
        <v>0.37690786483841554</v>
      </c>
    </row>
    <row r="746" spans="1:1" x14ac:dyDescent="0.3">
      <c r="A746" s="14">
        <v>0.54666866016158522</v>
      </c>
    </row>
    <row r="747" spans="1:1" x14ac:dyDescent="0.3">
      <c r="A747" s="14">
        <v>0.40053652848638643</v>
      </c>
    </row>
    <row r="748" spans="1:1" x14ac:dyDescent="0.3">
      <c r="A748" s="14">
        <v>-8.6729509616652045E-2</v>
      </c>
    </row>
    <row r="749" spans="1:1" x14ac:dyDescent="0.3">
      <c r="A749" s="14">
        <v>1.3613313656525465</v>
      </c>
    </row>
    <row r="750" spans="1:1" x14ac:dyDescent="0.3">
      <c r="A750" s="14">
        <v>-3.610179561695305E-2</v>
      </c>
    </row>
    <row r="751" spans="1:1" x14ac:dyDescent="0.3">
      <c r="A751" s="14">
        <v>1.2171671924648031</v>
      </c>
    </row>
    <row r="752" spans="1:1" x14ac:dyDescent="0.3">
      <c r="A752" s="14">
        <v>-3.5920084947022951E-2</v>
      </c>
    </row>
    <row r="753" spans="1:1" x14ac:dyDescent="0.3">
      <c r="A753" s="14">
        <v>0.22487076398608175</v>
      </c>
    </row>
    <row r="754" spans="1:1" x14ac:dyDescent="0.3">
      <c r="A754" s="14">
        <v>0.48469843598902174</v>
      </c>
    </row>
    <row r="755" spans="1:1" x14ac:dyDescent="0.3">
      <c r="A755" s="14">
        <v>0.49114476306638088</v>
      </c>
    </row>
    <row r="756" spans="1:1" x14ac:dyDescent="0.3">
      <c r="A756" s="14">
        <v>0.48442639651366537</v>
      </c>
    </row>
    <row r="757" spans="1:1" x14ac:dyDescent="0.3">
      <c r="A757" s="14">
        <v>0.49677356335661527</v>
      </c>
    </row>
    <row r="758" spans="1:1" x14ac:dyDescent="0.3">
      <c r="A758" s="14">
        <v>1.6773936464176862</v>
      </c>
    </row>
    <row r="759" spans="1:1" x14ac:dyDescent="0.3">
      <c r="A759" s="14">
        <v>0.11236534349974493</v>
      </c>
    </row>
    <row r="760" spans="1:1" x14ac:dyDescent="0.3">
      <c r="A760" s="14">
        <v>0.83301916921521513</v>
      </c>
    </row>
    <row r="761" spans="1:1" x14ac:dyDescent="0.3">
      <c r="A761" s="14">
        <v>-6.3838910430281559E-2</v>
      </c>
    </row>
    <row r="762" spans="1:1" x14ac:dyDescent="0.3">
      <c r="A762" s="14">
        <v>-0.13302835489116985</v>
      </c>
    </row>
    <row r="763" spans="1:1" x14ac:dyDescent="0.3">
      <c r="A763" s="14">
        <v>0.7141586366999404</v>
      </c>
    </row>
    <row r="764" spans="1:1" x14ac:dyDescent="0.3">
      <c r="A764" s="14">
        <v>0.602971977836402</v>
      </c>
    </row>
    <row r="765" spans="1:1" x14ac:dyDescent="0.3">
      <c r="A765" s="14">
        <v>1.0922976715165014</v>
      </c>
    </row>
    <row r="766" spans="1:1" x14ac:dyDescent="0.3">
      <c r="A766" s="14">
        <v>0.71569166822422281</v>
      </c>
    </row>
    <row r="767" spans="1:1" x14ac:dyDescent="0.3">
      <c r="A767" s="14">
        <v>0.64219245031414673</v>
      </c>
    </row>
    <row r="768" spans="1:1" x14ac:dyDescent="0.3">
      <c r="A768" s="14">
        <v>0.66293462522175473</v>
      </c>
    </row>
    <row r="769" spans="1:1" x14ac:dyDescent="0.3">
      <c r="A769" s="14">
        <v>0.58460803640718084</v>
      </c>
    </row>
    <row r="770" spans="1:1" x14ac:dyDescent="0.3">
      <c r="A770" s="14">
        <v>-0.10601276432733753</v>
      </c>
    </row>
    <row r="771" spans="1:1" x14ac:dyDescent="0.3">
      <c r="A771" s="14">
        <v>-2.2685992033250325E-2</v>
      </c>
    </row>
    <row r="772" spans="1:1" x14ac:dyDescent="0.3">
      <c r="A772" s="14">
        <v>1.1504007137705523</v>
      </c>
    </row>
    <row r="773" spans="1:1" x14ac:dyDescent="0.3">
      <c r="A773" s="14">
        <v>0.43258996818630857</v>
      </c>
    </row>
    <row r="774" spans="1:1" x14ac:dyDescent="0.3">
      <c r="A774" s="14">
        <v>0.67428574029863952</v>
      </c>
    </row>
    <row r="775" spans="1:1" x14ac:dyDescent="0.3">
      <c r="A775" s="14">
        <v>0.20690123862893062</v>
      </c>
    </row>
    <row r="776" spans="1:1" x14ac:dyDescent="0.3">
      <c r="A776" s="14">
        <v>0.77340909410662362</v>
      </c>
    </row>
    <row r="777" spans="1:1" x14ac:dyDescent="0.3">
      <c r="A777" s="14">
        <v>0.34118481078719709</v>
      </c>
    </row>
    <row r="778" spans="1:1" x14ac:dyDescent="0.3">
      <c r="A778" s="14">
        <v>0.78688604042021371</v>
      </c>
    </row>
    <row r="779" spans="1:1" x14ac:dyDescent="0.3">
      <c r="A779" s="14">
        <v>-0.32835599329637116</v>
      </c>
    </row>
    <row r="780" spans="1:1" x14ac:dyDescent="0.3">
      <c r="A780" s="14">
        <v>0.68249081034724624</v>
      </c>
    </row>
    <row r="781" spans="1:1" x14ac:dyDescent="0.3">
      <c r="A781" s="14">
        <v>0.75662767732129654</v>
      </c>
    </row>
    <row r="782" spans="1:1" x14ac:dyDescent="0.3">
      <c r="A782" s="14">
        <v>0.13200047258389042</v>
      </c>
    </row>
    <row r="783" spans="1:1" x14ac:dyDescent="0.3">
      <c r="A783" s="14">
        <v>1.2884707448250539</v>
      </c>
    </row>
    <row r="784" spans="1:1" x14ac:dyDescent="0.3">
      <c r="A784" s="14">
        <v>1.1045353171179417</v>
      </c>
    </row>
    <row r="785" spans="1:1" x14ac:dyDescent="0.3">
      <c r="A785" s="14">
        <v>0.66711820922315201</v>
      </c>
    </row>
    <row r="786" spans="1:1" x14ac:dyDescent="0.3">
      <c r="A786" s="14">
        <v>1.4074694298427926</v>
      </c>
    </row>
    <row r="787" spans="1:1" x14ac:dyDescent="0.3">
      <c r="A787" s="14">
        <v>0.61268534966209076</v>
      </c>
    </row>
    <row r="788" spans="1:1" x14ac:dyDescent="0.3">
      <c r="A788" s="14">
        <v>0.58737765914761919</v>
      </c>
    </row>
    <row r="789" spans="1:1" x14ac:dyDescent="0.3">
      <c r="A789" s="14">
        <v>0.79250197791132526</v>
      </c>
    </row>
    <row r="790" spans="1:1" x14ac:dyDescent="0.3">
      <c r="A790" s="14">
        <v>0.57284618962563516</v>
      </c>
    </row>
    <row r="791" spans="1:1" x14ac:dyDescent="0.3">
      <c r="A791" s="14">
        <v>-7.3217372971175324E-2</v>
      </c>
    </row>
    <row r="792" spans="1:1" x14ac:dyDescent="0.3">
      <c r="A792" s="14">
        <v>1.3438911415332022</v>
      </c>
    </row>
    <row r="793" spans="1:1" x14ac:dyDescent="0.3">
      <c r="A793" s="14">
        <v>0.32655939298479625</v>
      </c>
    </row>
    <row r="794" spans="1:1" x14ac:dyDescent="0.3">
      <c r="A794" s="14">
        <v>1.3172876233529851</v>
      </c>
    </row>
    <row r="795" spans="1:1" x14ac:dyDescent="0.3">
      <c r="A795" s="14">
        <v>0.44626740053535741</v>
      </c>
    </row>
    <row r="796" spans="1:1" x14ac:dyDescent="0.3">
      <c r="A796" s="14">
        <v>1.3674944891678094</v>
      </c>
    </row>
    <row r="797" spans="1:1" x14ac:dyDescent="0.3">
      <c r="A797" s="14">
        <v>0.26212956472289334</v>
      </c>
    </row>
    <row r="798" spans="1:1" x14ac:dyDescent="0.3">
      <c r="A798" s="14">
        <v>0.2216220629619676</v>
      </c>
    </row>
    <row r="799" spans="1:1" x14ac:dyDescent="0.3">
      <c r="A799" s="14">
        <v>0.48478133003718837</v>
      </c>
    </row>
    <row r="800" spans="1:1" x14ac:dyDescent="0.3">
      <c r="A800" s="14">
        <v>0.69216304695321784</v>
      </c>
    </row>
    <row r="801" spans="1:1" x14ac:dyDescent="0.3">
      <c r="A801" s="14">
        <v>0.71371892107460344</v>
      </c>
    </row>
    <row r="802" spans="1:1" x14ac:dyDescent="0.3">
      <c r="A802" s="14">
        <v>0.36832902360012432</v>
      </c>
    </row>
    <row r="803" spans="1:1" x14ac:dyDescent="0.3">
      <c r="A803" s="14">
        <v>0.68478088711606966</v>
      </c>
    </row>
    <row r="804" spans="1:1" x14ac:dyDescent="0.3">
      <c r="A804" s="14">
        <v>1.4060938781881487</v>
      </c>
    </row>
    <row r="805" spans="1:1" x14ac:dyDescent="0.3">
      <c r="A805" s="14">
        <v>0.14809020482417709</v>
      </c>
    </row>
    <row r="806" spans="1:1" x14ac:dyDescent="0.3">
      <c r="A806" s="14">
        <v>0.28839434571853501</v>
      </c>
    </row>
    <row r="807" spans="1:1" x14ac:dyDescent="0.3">
      <c r="A807" s="14">
        <v>0.5083041096862061</v>
      </c>
    </row>
    <row r="808" spans="1:1" x14ac:dyDescent="0.3">
      <c r="A808" s="14">
        <v>1.3970051597666155</v>
      </c>
    </row>
    <row r="809" spans="1:1" x14ac:dyDescent="0.3">
      <c r="A809" s="14">
        <v>0.31870236200545965</v>
      </c>
    </row>
    <row r="810" spans="1:1" x14ac:dyDescent="0.3">
      <c r="A810" s="14">
        <v>0.90864349085283558</v>
      </c>
    </row>
    <row r="811" spans="1:1" x14ac:dyDescent="0.3">
      <c r="A811" s="14">
        <v>1.0448627776610133</v>
      </c>
    </row>
    <row r="812" spans="1:1" x14ac:dyDescent="0.3">
      <c r="A812" s="14">
        <v>0.25388896608085443</v>
      </c>
    </row>
    <row r="813" spans="1:1" x14ac:dyDescent="0.3">
      <c r="A813" s="14">
        <v>0.42233374311154886</v>
      </c>
    </row>
    <row r="814" spans="1:1" x14ac:dyDescent="0.3">
      <c r="A814" s="14">
        <v>1.9252204326132876</v>
      </c>
    </row>
    <row r="815" spans="1:1" x14ac:dyDescent="0.3">
      <c r="A815" s="14">
        <v>1.0239373871671913</v>
      </c>
    </row>
    <row r="816" spans="1:1" x14ac:dyDescent="0.3">
      <c r="A816" s="14">
        <v>1.4534805852759789</v>
      </c>
    </row>
    <row r="817" spans="1:1" x14ac:dyDescent="0.3">
      <c r="A817" s="14">
        <v>1.0178056931095583</v>
      </c>
    </row>
    <row r="818" spans="1:1" x14ac:dyDescent="0.3">
      <c r="A818" s="14">
        <v>1.0141830909864888</v>
      </c>
    </row>
    <row r="819" spans="1:1" x14ac:dyDescent="0.3">
      <c r="A819" s="14">
        <v>0.54447756642079981</v>
      </c>
    </row>
    <row r="820" spans="1:1" x14ac:dyDescent="0.3">
      <c r="A820" s="14">
        <v>0.430650663637905</v>
      </c>
    </row>
    <row r="821" spans="1:1" x14ac:dyDescent="0.3">
      <c r="A821" s="14">
        <v>1.6629703625414367</v>
      </c>
    </row>
    <row r="822" spans="1:1" x14ac:dyDescent="0.3">
      <c r="A822" s="14">
        <v>0.83988576019601846</v>
      </c>
    </row>
    <row r="823" spans="1:1" x14ac:dyDescent="0.3">
      <c r="A823" s="14">
        <v>0.30187694009711447</v>
      </c>
    </row>
    <row r="824" spans="1:1" x14ac:dyDescent="0.3">
      <c r="A824" s="14">
        <v>1.3317257816413486</v>
      </c>
    </row>
    <row r="825" spans="1:1" x14ac:dyDescent="0.3">
      <c r="A825" s="14">
        <v>1.3695851226060851</v>
      </c>
    </row>
    <row r="826" spans="1:1" x14ac:dyDescent="0.3">
      <c r="A826" s="14">
        <v>1.1018209067735398</v>
      </c>
    </row>
    <row r="827" spans="1:1" x14ac:dyDescent="0.3">
      <c r="A827" s="14">
        <v>0.44848288496371042</v>
      </c>
    </row>
    <row r="828" spans="1:1" x14ac:dyDescent="0.3">
      <c r="A828" s="14">
        <v>0.57337752314706414</v>
      </c>
    </row>
    <row r="829" spans="1:1" x14ac:dyDescent="0.3">
      <c r="A829" s="14">
        <v>1.3264204544896132</v>
      </c>
    </row>
    <row r="830" spans="1:1" x14ac:dyDescent="0.3">
      <c r="A830" s="14">
        <v>0.57584069077222422</v>
      </c>
    </row>
    <row r="831" spans="1:1" x14ac:dyDescent="0.3">
      <c r="A831" s="14">
        <v>0.12989701397685843</v>
      </c>
    </row>
    <row r="832" spans="1:1" x14ac:dyDescent="0.3">
      <c r="A832" s="14">
        <v>0.54157087754408262</v>
      </c>
    </row>
    <row r="833" spans="1:1" x14ac:dyDescent="0.3">
      <c r="A833" s="14">
        <v>0.85412920272092407</v>
      </c>
    </row>
    <row r="834" spans="1:1" x14ac:dyDescent="0.3">
      <c r="A834" s="14">
        <v>1.0466848887479696</v>
      </c>
    </row>
    <row r="835" spans="1:1" x14ac:dyDescent="0.3">
      <c r="A835" s="14">
        <v>0.87836577922341996</v>
      </c>
    </row>
    <row r="836" spans="1:1" x14ac:dyDescent="0.3">
      <c r="A836" s="14">
        <v>0.46737970596063905</v>
      </c>
    </row>
    <row r="837" spans="1:1" x14ac:dyDescent="0.3">
      <c r="A837" s="14">
        <v>0.69297765154018098</v>
      </c>
    </row>
    <row r="838" spans="1:1" x14ac:dyDescent="0.3">
      <c r="A838" s="14">
        <v>1.4201209350009878</v>
      </c>
    </row>
    <row r="839" spans="1:1" x14ac:dyDescent="0.3">
      <c r="A839" s="14">
        <v>0.94872012662938687</v>
      </c>
    </row>
    <row r="840" spans="1:1" x14ac:dyDescent="0.3">
      <c r="A840" s="14">
        <v>0.34565307889087954</v>
      </c>
    </row>
    <row r="841" spans="1:1" x14ac:dyDescent="0.3">
      <c r="A841" s="14">
        <v>2.4872811631680845E-2</v>
      </c>
    </row>
    <row r="842" spans="1:1" x14ac:dyDescent="0.3">
      <c r="A842" s="14">
        <v>0.20528227560983386</v>
      </c>
    </row>
    <row r="843" spans="1:1" x14ac:dyDescent="0.3">
      <c r="A843" s="14">
        <v>1.1789156919316195</v>
      </c>
    </row>
    <row r="844" spans="1:1" x14ac:dyDescent="0.3">
      <c r="A844" s="14">
        <v>0.36986532756798524</v>
      </c>
    </row>
    <row r="845" spans="1:1" x14ac:dyDescent="0.3">
      <c r="A845" s="14">
        <v>0.48007968635730935</v>
      </c>
    </row>
    <row r="846" spans="1:1" x14ac:dyDescent="0.3">
      <c r="A846" s="14">
        <v>-9.7109904670844752E-2</v>
      </c>
    </row>
    <row r="847" spans="1:1" x14ac:dyDescent="0.3">
      <c r="A847" s="14">
        <v>0.52717962294301879</v>
      </c>
    </row>
    <row r="848" spans="1:1" x14ac:dyDescent="0.3">
      <c r="A848" s="14">
        <v>0.21723082373841024</v>
      </c>
    </row>
    <row r="849" spans="1:1" x14ac:dyDescent="0.3">
      <c r="A849" s="14">
        <v>0.88586546103402086</v>
      </c>
    </row>
    <row r="850" spans="1:1" x14ac:dyDescent="0.3">
      <c r="A850" s="14">
        <v>-1.6009703656666586E-2</v>
      </c>
    </row>
    <row r="851" spans="1:1" x14ac:dyDescent="0.3">
      <c r="A851" s="14">
        <v>-0.11575618379794264</v>
      </c>
    </row>
    <row r="852" spans="1:1" x14ac:dyDescent="0.3">
      <c r="A852" s="14">
        <v>0.25021137406834459</v>
      </c>
    </row>
    <row r="853" spans="1:1" x14ac:dyDescent="0.3">
      <c r="A853" s="14">
        <v>0.59480763572170992</v>
      </c>
    </row>
    <row r="854" spans="1:1" x14ac:dyDescent="0.3">
      <c r="A854" s="14">
        <v>1.1863125775576615</v>
      </c>
    </row>
    <row r="855" spans="1:1" x14ac:dyDescent="0.3">
      <c r="A855" s="14">
        <v>0.72390119113470153</v>
      </c>
    </row>
    <row r="856" spans="1:1" x14ac:dyDescent="0.3">
      <c r="A856" s="14">
        <v>0.88409232511170432</v>
      </c>
    </row>
    <row r="857" spans="1:1" x14ac:dyDescent="0.3">
      <c r="A857" s="14">
        <v>0.3881120354115361</v>
      </c>
    </row>
    <row r="858" spans="1:1" x14ac:dyDescent="0.3">
      <c r="A858" s="14">
        <v>0.35186950387489574</v>
      </c>
    </row>
    <row r="859" spans="1:1" x14ac:dyDescent="0.3">
      <c r="A859" s="14">
        <v>1.3385423213692402</v>
      </c>
    </row>
    <row r="860" spans="1:1" x14ac:dyDescent="0.3">
      <c r="A860" s="14">
        <v>1.5965147393803152</v>
      </c>
    </row>
    <row r="861" spans="1:1" x14ac:dyDescent="0.3">
      <c r="A861" s="14">
        <v>0.53611954886628321</v>
      </c>
    </row>
    <row r="862" spans="1:1" x14ac:dyDescent="0.3">
      <c r="A862" s="14">
        <v>-0.46765452398861723</v>
      </c>
    </row>
    <row r="863" spans="1:1" x14ac:dyDescent="0.3">
      <c r="A863" s="14">
        <v>1.6229045027720577</v>
      </c>
    </row>
    <row r="864" spans="1:1" x14ac:dyDescent="0.3">
      <c r="A864" s="14">
        <v>0.53655128225597926</v>
      </c>
    </row>
    <row r="865" spans="1:1" x14ac:dyDescent="0.3">
      <c r="A865" s="14">
        <v>-0.29369595435183948</v>
      </c>
    </row>
    <row r="866" spans="1:1" x14ac:dyDescent="0.3">
      <c r="A866" s="14">
        <v>0.7382873074350238</v>
      </c>
    </row>
    <row r="867" spans="1:1" x14ac:dyDescent="0.3">
      <c r="A867" s="14">
        <v>1.1085298558833734</v>
      </c>
    </row>
    <row r="868" spans="1:1" x14ac:dyDescent="0.3">
      <c r="A868" s="14">
        <v>1.1167534646232748</v>
      </c>
    </row>
    <row r="869" spans="1:1" x14ac:dyDescent="0.3">
      <c r="A869" s="14">
        <v>0.59825948206678936</v>
      </c>
    </row>
    <row r="870" spans="1:1" x14ac:dyDescent="0.3">
      <c r="A870" s="14">
        <v>0.60810608798643551</v>
      </c>
    </row>
    <row r="871" spans="1:1" x14ac:dyDescent="0.3">
      <c r="A871" s="14">
        <v>0.62998431107901343</v>
      </c>
    </row>
    <row r="872" spans="1:1" x14ac:dyDescent="0.3">
      <c r="A872" s="14">
        <v>0.67116004293601084</v>
      </c>
    </row>
    <row r="873" spans="1:1" x14ac:dyDescent="0.3">
      <c r="A873" s="14">
        <v>0.2691388243047601</v>
      </c>
    </row>
    <row r="874" spans="1:1" x14ac:dyDescent="0.3">
      <c r="A874" s="14">
        <v>0.99905834523703796</v>
      </c>
    </row>
    <row r="875" spans="1:1" x14ac:dyDescent="0.3">
      <c r="A875" s="14">
        <v>0.30486424784454158</v>
      </c>
    </row>
    <row r="876" spans="1:1" x14ac:dyDescent="0.3">
      <c r="A876" s="14">
        <v>0.33018093827420941</v>
      </c>
    </row>
    <row r="877" spans="1:1" x14ac:dyDescent="0.3">
      <c r="A877" s="14">
        <v>1.2302816184659542</v>
      </c>
    </row>
    <row r="878" spans="1:1" x14ac:dyDescent="0.3">
      <c r="A878" s="14">
        <v>1.6354075509739354E-2</v>
      </c>
    </row>
    <row r="879" spans="1:1" x14ac:dyDescent="0.3">
      <c r="A879" s="14">
        <v>0.87814034951123987</v>
      </c>
    </row>
    <row r="880" spans="1:1" x14ac:dyDescent="0.3">
      <c r="A880" s="14">
        <v>0.4453836445869358</v>
      </c>
    </row>
    <row r="881" spans="1:1" x14ac:dyDescent="0.3">
      <c r="A881" s="14">
        <v>0.80996469414715078</v>
      </c>
    </row>
    <row r="882" spans="1:1" x14ac:dyDescent="0.3">
      <c r="A882" s="14">
        <v>1.3366423896993596</v>
      </c>
    </row>
    <row r="883" spans="1:1" x14ac:dyDescent="0.3">
      <c r="A883" s="14">
        <v>0.34500882894751889</v>
      </c>
    </row>
    <row r="884" spans="1:1" x14ac:dyDescent="0.3">
      <c r="A884" s="14">
        <v>0.54598930819692815</v>
      </c>
    </row>
    <row r="885" spans="1:1" x14ac:dyDescent="0.3">
      <c r="A885" s="14">
        <v>2.027264510449696</v>
      </c>
    </row>
    <row r="886" spans="1:1" x14ac:dyDescent="0.3">
      <c r="A886" s="14">
        <v>7.852559498701947E-2</v>
      </c>
    </row>
    <row r="887" spans="1:1" x14ac:dyDescent="0.3">
      <c r="A887" s="14">
        <v>-0.18663548528761509</v>
      </c>
    </row>
    <row r="888" spans="1:1" x14ac:dyDescent="0.3">
      <c r="A888" s="14">
        <v>0.30170826552875768</v>
      </c>
    </row>
    <row r="889" spans="1:1" x14ac:dyDescent="0.3">
      <c r="A889" s="14">
        <v>0.57019162280692592</v>
      </c>
    </row>
    <row r="890" spans="1:1" x14ac:dyDescent="0.3">
      <c r="A890" s="14">
        <v>-0.28160777517543906</v>
      </c>
    </row>
    <row r="891" spans="1:1" x14ac:dyDescent="0.3">
      <c r="A891" s="14">
        <v>0.85469881025889116</v>
      </c>
    </row>
    <row r="892" spans="1:1" x14ac:dyDescent="0.3">
      <c r="A892" s="14">
        <v>1.0141386015674867</v>
      </c>
    </row>
    <row r="893" spans="1:1" x14ac:dyDescent="0.3">
      <c r="A893" s="14">
        <v>0.1619634393814188</v>
      </c>
    </row>
    <row r="894" spans="1:1" x14ac:dyDescent="0.3">
      <c r="A894" s="14">
        <v>0.81468957279272847</v>
      </c>
    </row>
    <row r="895" spans="1:1" x14ac:dyDescent="0.3">
      <c r="A895" s="14">
        <v>0.84218469824734055</v>
      </c>
    </row>
    <row r="896" spans="1:1" x14ac:dyDescent="0.3">
      <c r="A896" s="14">
        <v>-0.37618015681817069</v>
      </c>
    </row>
    <row r="897" spans="1:1" x14ac:dyDescent="0.3">
      <c r="A897" s="14">
        <v>0.81121545933832151</v>
      </c>
    </row>
    <row r="898" spans="1:1" x14ac:dyDescent="0.3">
      <c r="A898" s="14">
        <v>0.56600615910167751</v>
      </c>
    </row>
    <row r="899" spans="1:1" x14ac:dyDescent="0.3">
      <c r="A899" s="14">
        <v>0.95453452696301111</v>
      </c>
    </row>
    <row r="900" spans="1:1" x14ac:dyDescent="0.3">
      <c r="A900" s="14">
        <v>1.7428112166537564</v>
      </c>
    </row>
    <row r="901" spans="1:1" x14ac:dyDescent="0.3">
      <c r="A901" s="14">
        <v>0.28729055158174294</v>
      </c>
    </row>
    <row r="902" spans="1:1" x14ac:dyDescent="0.3">
      <c r="A902" s="14">
        <v>2.8878034852775714</v>
      </c>
    </row>
    <row r="903" spans="1:1" x14ac:dyDescent="0.3">
      <c r="A903" s="14">
        <v>0.70444686885105701</v>
      </c>
    </row>
    <row r="904" spans="1:1" x14ac:dyDescent="0.3">
      <c r="A904" s="14">
        <v>0.7079409433196866</v>
      </c>
    </row>
    <row r="905" spans="1:1" x14ac:dyDescent="0.3">
      <c r="A905" s="14">
        <v>0.35988917116203256</v>
      </c>
    </row>
    <row r="906" spans="1:1" x14ac:dyDescent="0.3">
      <c r="A906" s="14">
        <v>0.75878056071479671</v>
      </c>
    </row>
    <row r="907" spans="1:1" x14ac:dyDescent="0.3">
      <c r="A907" s="14">
        <v>1.0250668962756166</v>
      </c>
    </row>
    <row r="908" spans="1:1" x14ac:dyDescent="0.3">
      <c r="A908" s="14">
        <v>0.82382272518910082</v>
      </c>
    </row>
    <row r="909" spans="1:1" x14ac:dyDescent="0.3">
      <c r="A909" s="14">
        <v>0.3706645306333029</v>
      </c>
    </row>
    <row r="910" spans="1:1" x14ac:dyDescent="0.3">
      <c r="A910" s="14">
        <v>1.2399931925439285</v>
      </c>
    </row>
    <row r="911" spans="1:1" x14ac:dyDescent="0.3">
      <c r="A911" s="14">
        <v>0.17084745612845817</v>
      </c>
    </row>
    <row r="912" spans="1:1" x14ac:dyDescent="0.3">
      <c r="A912" s="14">
        <v>0.94971283644066229</v>
      </c>
    </row>
    <row r="913" spans="1:1" x14ac:dyDescent="0.3">
      <c r="A913" s="14">
        <v>0.21245580525440266</v>
      </c>
    </row>
    <row r="914" spans="1:1" x14ac:dyDescent="0.3">
      <c r="A914" s="14">
        <v>0.30915695118639785</v>
      </c>
    </row>
    <row r="915" spans="1:1" x14ac:dyDescent="0.3">
      <c r="A915" s="14">
        <v>0.33558235207333059</v>
      </c>
    </row>
    <row r="916" spans="1:1" x14ac:dyDescent="0.3">
      <c r="A916" s="14">
        <v>0.80043227814473483</v>
      </c>
    </row>
    <row r="917" spans="1:1" x14ac:dyDescent="0.3">
      <c r="A917" s="14">
        <v>0.34654690433011104</v>
      </c>
    </row>
    <row r="918" spans="1:1" x14ac:dyDescent="0.3">
      <c r="A918" s="14">
        <v>0.20389888456328539</v>
      </c>
    </row>
    <row r="919" spans="1:1" x14ac:dyDescent="0.3">
      <c r="A919" s="14">
        <v>0.7182211245508936</v>
      </c>
    </row>
    <row r="920" spans="1:1" x14ac:dyDescent="0.3">
      <c r="A920" s="14">
        <v>0.62751531796708582</v>
      </c>
    </row>
    <row r="921" spans="1:1" x14ac:dyDescent="0.3">
      <c r="A921" s="14">
        <v>0.47690641669949646</v>
      </c>
    </row>
    <row r="922" spans="1:1" x14ac:dyDescent="0.3">
      <c r="A922" s="14">
        <v>0.35738732493653158</v>
      </c>
    </row>
    <row r="923" spans="1:1" x14ac:dyDescent="0.3">
      <c r="A923" s="14">
        <v>0.64174191862680963</v>
      </c>
    </row>
    <row r="924" spans="1:1" x14ac:dyDescent="0.3">
      <c r="A924" s="14">
        <v>2.7118603776685521</v>
      </c>
    </row>
    <row r="925" spans="1:1" x14ac:dyDescent="0.3">
      <c r="A925" s="14">
        <v>2.2713931026912859</v>
      </c>
    </row>
    <row r="926" spans="1:1" x14ac:dyDescent="0.3">
      <c r="A926" s="14">
        <v>1.0541670319387908</v>
      </c>
    </row>
    <row r="927" spans="1:1" x14ac:dyDescent="0.3">
      <c r="A927" s="14">
        <v>1.5127906880841251</v>
      </c>
    </row>
    <row r="928" spans="1:1" x14ac:dyDescent="0.3">
      <c r="A928" s="14">
        <v>0.37763556535782483</v>
      </c>
    </row>
    <row r="929" spans="1:1" x14ac:dyDescent="0.3">
      <c r="A929" s="14">
        <v>0.49646714391226576</v>
      </c>
    </row>
    <row r="930" spans="1:1" x14ac:dyDescent="0.3">
      <c r="A930" s="14">
        <v>0.39985997870039935</v>
      </c>
    </row>
    <row r="931" spans="1:1" x14ac:dyDescent="0.3">
      <c r="A931" s="14">
        <v>0.65789270320090176</v>
      </c>
    </row>
    <row r="932" spans="1:1" x14ac:dyDescent="0.3">
      <c r="A932" s="14">
        <v>0.43489845083174145</v>
      </c>
    </row>
    <row r="933" spans="1:1" x14ac:dyDescent="0.3">
      <c r="A933" s="14">
        <v>1.4010087498522654</v>
      </c>
    </row>
    <row r="934" spans="1:1" x14ac:dyDescent="0.3">
      <c r="A934" s="14">
        <v>1.4694316883831124</v>
      </c>
    </row>
    <row r="935" spans="1:1" x14ac:dyDescent="0.3">
      <c r="A935" s="14">
        <v>-0.1147869637898515</v>
      </c>
    </row>
    <row r="936" spans="1:1" x14ac:dyDescent="0.3">
      <c r="A936" s="14">
        <v>0.39441442683095101</v>
      </c>
    </row>
    <row r="937" spans="1:1" x14ac:dyDescent="0.3">
      <c r="A937" s="14">
        <v>0.7812729634857809</v>
      </c>
    </row>
    <row r="938" spans="1:1" x14ac:dyDescent="0.3">
      <c r="A938" s="14">
        <v>3.8019801365991458E-2</v>
      </c>
    </row>
    <row r="939" spans="1:1" x14ac:dyDescent="0.3">
      <c r="A939" s="14">
        <v>0.45695101447678182</v>
      </c>
    </row>
    <row r="940" spans="1:1" x14ac:dyDescent="0.3">
      <c r="A940" s="14">
        <v>1.1670227399744928</v>
      </c>
    </row>
    <row r="941" spans="1:1" x14ac:dyDescent="0.3">
      <c r="A941" s="14">
        <v>8.8092716063240345E-2</v>
      </c>
    </row>
    <row r="942" spans="1:1" x14ac:dyDescent="0.3">
      <c r="A942" s="14">
        <v>0.45631034888039351</v>
      </c>
    </row>
    <row r="943" spans="1:1" x14ac:dyDescent="0.3">
      <c r="A943" s="14">
        <v>1.0149563544207088</v>
      </c>
    </row>
    <row r="944" spans="1:1" x14ac:dyDescent="0.3">
      <c r="A944" s="14">
        <v>0.18382219426823604</v>
      </c>
    </row>
    <row r="945" spans="1:1" x14ac:dyDescent="0.3">
      <c r="A945" s="14">
        <v>0.58350973703696107</v>
      </c>
    </row>
    <row r="946" spans="1:1" x14ac:dyDescent="0.3">
      <c r="A946" s="14">
        <v>0.95598228227863569</v>
      </c>
    </row>
    <row r="947" spans="1:1" x14ac:dyDescent="0.3">
      <c r="A947" s="14">
        <v>0.27436551894512051</v>
      </c>
    </row>
    <row r="948" spans="1:1" x14ac:dyDescent="0.3">
      <c r="A948" s="14">
        <v>0.98177087470420521</v>
      </c>
    </row>
    <row r="949" spans="1:1" x14ac:dyDescent="0.3">
      <c r="A949" s="14">
        <v>1.4956475218838712</v>
      </c>
    </row>
    <row r="950" spans="1:1" x14ac:dyDescent="0.3">
      <c r="A950" s="14">
        <v>0.73371614174027744</v>
      </c>
    </row>
    <row r="951" spans="1:1" x14ac:dyDescent="0.3">
      <c r="A951" s="14">
        <v>3.8949964873361095E-2</v>
      </c>
    </row>
    <row r="952" spans="1:1" x14ac:dyDescent="0.3">
      <c r="A952" s="14">
        <v>0.79817176835180326</v>
      </c>
    </row>
    <row r="953" spans="1:1" x14ac:dyDescent="0.3">
      <c r="A953" s="14">
        <v>0.46419708302711382</v>
      </c>
    </row>
    <row r="954" spans="1:1" x14ac:dyDescent="0.3">
      <c r="A954" s="14">
        <v>-0.21447467734777612</v>
      </c>
    </row>
    <row r="955" spans="1:1" x14ac:dyDescent="0.3">
      <c r="A955" s="14">
        <v>-0.55562897420483648</v>
      </c>
    </row>
    <row r="956" spans="1:1" x14ac:dyDescent="0.3">
      <c r="A956" s="14">
        <v>1.6679567419184524</v>
      </c>
    </row>
    <row r="957" spans="1:1" x14ac:dyDescent="0.3">
      <c r="A957" s="14">
        <v>0.22614592343558831</v>
      </c>
    </row>
    <row r="958" spans="1:1" x14ac:dyDescent="0.3">
      <c r="A958" s="14">
        <v>0.64470196836743721</v>
      </c>
    </row>
    <row r="959" spans="1:1" x14ac:dyDescent="0.3">
      <c r="A959" s="14">
        <v>0.21890771788513846</v>
      </c>
    </row>
    <row r="960" spans="1:1" x14ac:dyDescent="0.3">
      <c r="A960" s="14">
        <v>0.28207803496580874</v>
      </c>
    </row>
    <row r="961" spans="1:1" x14ac:dyDescent="0.3">
      <c r="A961" s="14">
        <v>0.67363970986141197</v>
      </c>
    </row>
    <row r="962" spans="1:1" x14ac:dyDescent="0.3">
      <c r="A962" s="14">
        <v>0.95136754494943443</v>
      </c>
    </row>
    <row r="963" spans="1:1" x14ac:dyDescent="0.3">
      <c r="A963" s="14">
        <v>1.0762009966321056</v>
      </c>
    </row>
    <row r="964" spans="1:1" x14ac:dyDescent="0.3">
      <c r="A964" s="14">
        <v>0.39050095261956375</v>
      </c>
    </row>
    <row r="965" spans="1:1" x14ac:dyDescent="0.3">
      <c r="A965" s="14">
        <v>0.48989869999679642</v>
      </c>
    </row>
    <row r="966" spans="1:1" x14ac:dyDescent="0.3">
      <c r="A966" s="14">
        <v>-0.61624266757087021</v>
      </c>
    </row>
    <row r="967" spans="1:1" x14ac:dyDescent="0.3">
      <c r="A967" s="14">
        <v>0.83659881706811723</v>
      </c>
    </row>
    <row r="968" spans="1:1" x14ac:dyDescent="0.3">
      <c r="A968" s="14">
        <v>0.88784194073389833</v>
      </c>
    </row>
    <row r="969" spans="1:1" x14ac:dyDescent="0.3">
      <c r="A969" s="14">
        <v>0.43333325565247349</v>
      </c>
    </row>
    <row r="970" spans="1:1" x14ac:dyDescent="0.3">
      <c r="A970" s="14">
        <v>1.7897618796245767</v>
      </c>
    </row>
    <row r="971" spans="1:1" x14ac:dyDescent="0.3">
      <c r="A971" s="14">
        <v>0.78622908578191475</v>
      </c>
    </row>
    <row r="972" spans="1:1" x14ac:dyDescent="0.3">
      <c r="A972" s="14">
        <v>0.17432509205051752</v>
      </c>
    </row>
    <row r="973" spans="1:1" x14ac:dyDescent="0.3">
      <c r="A973" s="14">
        <v>1.0127038564681055</v>
      </c>
    </row>
    <row r="974" spans="1:1" x14ac:dyDescent="0.3">
      <c r="A974" s="14">
        <v>0.88777190107435844</v>
      </c>
    </row>
    <row r="975" spans="1:1" x14ac:dyDescent="0.3">
      <c r="A975" s="14">
        <v>0.80507360819515861</v>
      </c>
    </row>
    <row r="976" spans="1:1" x14ac:dyDescent="0.3">
      <c r="A976" s="14">
        <v>0.36385743634512246</v>
      </c>
    </row>
    <row r="977" spans="1:1" x14ac:dyDescent="0.3">
      <c r="A977" s="14">
        <v>4.1920503703530745E-2</v>
      </c>
    </row>
    <row r="978" spans="1:1" x14ac:dyDescent="0.3">
      <c r="A978" s="14">
        <v>1.4847578784919053</v>
      </c>
    </row>
    <row r="979" spans="1:1" x14ac:dyDescent="0.3">
      <c r="A979" s="14">
        <v>0.49411514511805221</v>
      </c>
    </row>
    <row r="980" spans="1:1" x14ac:dyDescent="0.3">
      <c r="A980" s="14">
        <v>1.3555485588472032</v>
      </c>
    </row>
    <row r="981" spans="1:1" x14ac:dyDescent="0.3">
      <c r="A981" s="14">
        <v>1.0082297910068316</v>
      </c>
    </row>
    <row r="982" spans="1:1" x14ac:dyDescent="0.3">
      <c r="A982" s="14">
        <v>1.3927480409784672</v>
      </c>
    </row>
    <row r="983" spans="1:1" x14ac:dyDescent="0.3">
      <c r="A983" s="14">
        <v>-1.2307431574479555E-2</v>
      </c>
    </row>
    <row r="984" spans="1:1" x14ac:dyDescent="0.3">
      <c r="A984" s="14">
        <v>1.1763653301120842</v>
      </c>
    </row>
    <row r="985" spans="1:1" x14ac:dyDescent="0.3">
      <c r="A985" s="14">
        <v>0.21058253420531975</v>
      </c>
    </row>
    <row r="986" spans="1:1" x14ac:dyDescent="0.3">
      <c r="A986" s="14">
        <v>0.21844118721840047</v>
      </c>
    </row>
    <row r="987" spans="1:1" x14ac:dyDescent="0.3">
      <c r="A987" s="14">
        <v>1.0189858380342383</v>
      </c>
    </row>
    <row r="988" spans="1:1" x14ac:dyDescent="0.3">
      <c r="A988" s="14">
        <v>0.25775632867401366</v>
      </c>
    </row>
    <row r="989" spans="1:1" x14ac:dyDescent="0.3">
      <c r="A989" s="14">
        <v>0.71144502128099807</v>
      </c>
    </row>
    <row r="990" spans="1:1" x14ac:dyDescent="0.3">
      <c r="A990" s="14">
        <v>1.5030116749642384</v>
      </c>
    </row>
    <row r="991" spans="1:1" x14ac:dyDescent="0.3">
      <c r="A991" s="14">
        <v>0.35113971633912183</v>
      </c>
    </row>
    <row r="992" spans="1:1" x14ac:dyDescent="0.3">
      <c r="A992" s="14">
        <v>0.21606697025063612</v>
      </c>
    </row>
    <row r="993" spans="1:1" x14ac:dyDescent="0.3">
      <c r="A993" s="14">
        <v>-0.44563948329296943</v>
      </c>
    </row>
    <row r="994" spans="1:1" x14ac:dyDescent="0.3">
      <c r="A994" s="14">
        <v>0.66346021145507361</v>
      </c>
    </row>
    <row r="995" spans="1:1" x14ac:dyDescent="0.3">
      <c r="A995" s="14">
        <v>0.52167674859703672</v>
      </c>
    </row>
    <row r="996" spans="1:1" x14ac:dyDescent="0.3">
      <c r="A996" s="14">
        <v>0.84058045155383943</v>
      </c>
    </row>
    <row r="997" spans="1:1" x14ac:dyDescent="0.3">
      <c r="A997" s="14">
        <v>0.42047989056671775</v>
      </c>
    </row>
    <row r="998" spans="1:1" x14ac:dyDescent="0.3">
      <c r="A998" s="14">
        <v>0.46894492199295529</v>
      </c>
    </row>
    <row r="999" spans="1:1" x14ac:dyDescent="0.3">
      <c r="A999" s="14">
        <v>-0.13507434313556524</v>
      </c>
    </row>
    <row r="1000" spans="1:1" x14ac:dyDescent="0.3">
      <c r="A1000" s="14">
        <v>0.39561550682970792</v>
      </c>
    </row>
    <row r="1001" spans="1:1" x14ac:dyDescent="0.3">
      <c r="A1001" s="14">
        <v>1.0787107485080232</v>
      </c>
    </row>
    <row r="1002" spans="1:1" x14ac:dyDescent="0.3">
      <c r="A1002" s="14">
        <v>0.99427245649201934</v>
      </c>
    </row>
    <row r="1003" spans="1:1" x14ac:dyDescent="0.3">
      <c r="A1003" s="14">
        <v>-8.6193066692438564E-2</v>
      </c>
    </row>
    <row r="1004" spans="1:1" x14ac:dyDescent="0.3">
      <c r="A1004" s="14">
        <v>0.8756401323811529</v>
      </c>
    </row>
    <row r="1005" spans="1:1" x14ac:dyDescent="0.3">
      <c r="A1005" s="14">
        <v>1.2145437613422856</v>
      </c>
    </row>
    <row r="1006" spans="1:1" x14ac:dyDescent="0.3">
      <c r="A1006" s="14">
        <v>0.84817911140604962</v>
      </c>
    </row>
    <row r="1007" spans="1:1" x14ac:dyDescent="0.3">
      <c r="A1007" s="14">
        <v>1.4616387439084471</v>
      </c>
    </row>
    <row r="1008" spans="1:1" x14ac:dyDescent="0.3">
      <c r="A1008" s="14">
        <v>0.44023681685628807</v>
      </c>
    </row>
    <row r="1009" spans="1:1" x14ac:dyDescent="0.3">
      <c r="A1009" s="14">
        <v>0.76868572570136595</v>
      </c>
    </row>
    <row r="1010" spans="1:1" x14ac:dyDescent="0.3">
      <c r="A1010" s="14">
        <v>0.63280928125352831</v>
      </c>
    </row>
    <row r="1011" spans="1:1" x14ac:dyDescent="0.3">
      <c r="A1011" s="14">
        <v>0.98166338229191497</v>
      </c>
    </row>
    <row r="1012" spans="1:1" x14ac:dyDescent="0.3">
      <c r="A1012" s="14">
        <v>1.102569492569877</v>
      </c>
    </row>
    <row r="1013" spans="1:1" x14ac:dyDescent="0.3">
      <c r="A1013" s="14">
        <v>0.69302650915721786</v>
      </c>
    </row>
    <row r="1014" spans="1:1" x14ac:dyDescent="0.3">
      <c r="A1014" s="14">
        <v>0.66375159497235314</v>
      </c>
    </row>
    <row r="1015" spans="1:1" x14ac:dyDescent="0.3">
      <c r="A1015" s="14">
        <v>0.53685759477706918</v>
      </c>
    </row>
    <row r="1016" spans="1:1" x14ac:dyDescent="0.3">
      <c r="A1016" s="14">
        <v>0.33000303669938585</v>
      </c>
    </row>
    <row r="1017" spans="1:1" x14ac:dyDescent="0.3">
      <c r="A1017" s="14">
        <v>0.77230722508883343</v>
      </c>
    </row>
    <row r="1018" spans="1:1" x14ac:dyDescent="0.3">
      <c r="A1018" s="14">
        <v>1.1561643599121718</v>
      </c>
    </row>
    <row r="1019" spans="1:1" x14ac:dyDescent="0.3">
      <c r="A1019" s="14">
        <v>0.80178597189697909</v>
      </c>
    </row>
    <row r="1020" spans="1:1" x14ac:dyDescent="0.3">
      <c r="A1020" s="14">
        <v>0.28413388422215946</v>
      </c>
    </row>
    <row r="1021" spans="1:1" x14ac:dyDescent="0.3">
      <c r="A1021" s="14">
        <v>1.6534079502162362</v>
      </c>
    </row>
    <row r="1022" spans="1:1" x14ac:dyDescent="0.3">
      <c r="A1022" s="14">
        <v>-0.22785800005496801</v>
      </c>
    </row>
    <row r="1023" spans="1:1" x14ac:dyDescent="0.3">
      <c r="A1023" s="14">
        <v>7.076326792673944E-2</v>
      </c>
    </row>
    <row r="1024" spans="1:1" x14ac:dyDescent="0.3">
      <c r="A1024" s="14">
        <v>0.32491461546873329</v>
      </c>
    </row>
    <row r="1025" spans="1:1" x14ac:dyDescent="0.3">
      <c r="A1025" s="14">
        <v>1.2808834236040099</v>
      </c>
    </row>
    <row r="1026" spans="1:1" x14ac:dyDescent="0.3">
      <c r="A1026" s="14">
        <v>0.2027011125756214</v>
      </c>
    </row>
    <row r="1027" spans="1:1" x14ac:dyDescent="0.3">
      <c r="A1027" s="14">
        <v>0.74096665886345303</v>
      </c>
    </row>
    <row r="1028" spans="1:1" x14ac:dyDescent="0.3">
      <c r="A1028" s="14">
        <v>1.0151940818807659</v>
      </c>
    </row>
    <row r="1029" spans="1:1" x14ac:dyDescent="0.3">
      <c r="A1029" s="14">
        <v>0.51639514982594104</v>
      </c>
    </row>
    <row r="1030" spans="1:1" x14ac:dyDescent="0.3">
      <c r="A1030" s="14">
        <v>0.4499012325921885</v>
      </c>
    </row>
    <row r="1031" spans="1:1" x14ac:dyDescent="0.3">
      <c r="A1031" s="14">
        <v>0.74021485840685919</v>
      </c>
    </row>
    <row r="1032" spans="1:1" x14ac:dyDescent="0.3">
      <c r="A1032" s="14">
        <v>7.4201734552674925E-2</v>
      </c>
    </row>
    <row r="1033" spans="1:1" x14ac:dyDescent="0.3">
      <c r="A1033" s="14">
        <v>0.68943319498928224</v>
      </c>
    </row>
    <row r="1034" spans="1:1" x14ac:dyDescent="0.3">
      <c r="A1034" s="14">
        <v>-0.37387967008301337</v>
      </c>
    </row>
    <row r="1035" spans="1:1" x14ac:dyDescent="0.3">
      <c r="A1035" s="14">
        <v>1.4299360770490166</v>
      </c>
    </row>
    <row r="1036" spans="1:1" x14ac:dyDescent="0.3">
      <c r="A1036" s="14">
        <v>0.48149346448008323</v>
      </c>
    </row>
    <row r="1037" spans="1:1" x14ac:dyDescent="0.3">
      <c r="A1037" s="14">
        <v>0.97071725964205458</v>
      </c>
    </row>
    <row r="1038" spans="1:1" x14ac:dyDescent="0.3">
      <c r="A1038" s="14">
        <v>1.1040853447425869</v>
      </c>
    </row>
    <row r="1039" spans="1:1" x14ac:dyDescent="0.3">
      <c r="A1039" s="14">
        <v>0.11982467094671344</v>
      </c>
    </row>
    <row r="1040" spans="1:1" x14ac:dyDescent="0.3">
      <c r="A1040" s="14">
        <v>0.45286031319129216</v>
      </c>
    </row>
    <row r="1041" spans="1:1" x14ac:dyDescent="0.3">
      <c r="A1041" s="14">
        <v>0.93688979968514952</v>
      </c>
    </row>
    <row r="1042" spans="1:1" x14ac:dyDescent="0.3">
      <c r="A1042" s="14">
        <v>0.81903435006421654</v>
      </c>
    </row>
    <row r="1043" spans="1:1" x14ac:dyDescent="0.3">
      <c r="A1043" s="14">
        <v>1.1320073053740538</v>
      </c>
    </row>
    <row r="1044" spans="1:1" x14ac:dyDescent="0.3">
      <c r="A1044" s="14">
        <v>0.6724415046132276</v>
      </c>
    </row>
    <row r="1045" spans="1:1" x14ac:dyDescent="0.3">
      <c r="A1045" s="14">
        <v>1.2621319784556766</v>
      </c>
    </row>
    <row r="1046" spans="1:1" x14ac:dyDescent="0.3">
      <c r="A1046" s="14">
        <v>0.30326362567969861</v>
      </c>
    </row>
    <row r="1047" spans="1:1" x14ac:dyDescent="0.3">
      <c r="A1047" s="14">
        <v>1.0585224454800655</v>
      </c>
    </row>
    <row r="1048" spans="1:1" x14ac:dyDescent="0.3">
      <c r="A1048" s="14">
        <v>0.32814592163902234</v>
      </c>
    </row>
    <row r="1049" spans="1:1" x14ac:dyDescent="0.3">
      <c r="A1049" s="14">
        <v>0.97540662153050472</v>
      </c>
    </row>
    <row r="1050" spans="1:1" x14ac:dyDescent="0.3">
      <c r="A1050" s="14">
        <v>1.2460832476135131</v>
      </c>
    </row>
    <row r="1051" spans="1:1" x14ac:dyDescent="0.3">
      <c r="A1051" s="14">
        <v>0.17128985367069219</v>
      </c>
    </row>
    <row r="1052" spans="1:1" x14ac:dyDescent="0.3">
      <c r="A1052" s="14">
        <v>-1.0245703661872892E-2</v>
      </c>
    </row>
    <row r="1053" spans="1:1" x14ac:dyDescent="0.3">
      <c r="A1053" s="14">
        <v>-0.28437370755223751</v>
      </c>
    </row>
    <row r="1054" spans="1:1" x14ac:dyDescent="0.3">
      <c r="A1054" s="14">
        <v>0.90606227697793829</v>
      </c>
    </row>
    <row r="1055" spans="1:1" x14ac:dyDescent="0.3">
      <c r="A1055" s="14">
        <v>0.71354174353130351</v>
      </c>
    </row>
    <row r="1056" spans="1:1" x14ac:dyDescent="0.3">
      <c r="A1056" s="14">
        <v>1.1819950601446709</v>
      </c>
    </row>
    <row r="1057" spans="1:1" x14ac:dyDescent="0.3">
      <c r="A1057" s="14">
        <v>1.3093537898697449</v>
      </c>
    </row>
    <row r="1058" spans="1:1" x14ac:dyDescent="0.3">
      <c r="A1058" s="14">
        <v>0.80525831784820767</v>
      </c>
    </row>
    <row r="1059" spans="1:1" x14ac:dyDescent="0.3">
      <c r="A1059" s="14">
        <v>0.82805635105056341</v>
      </c>
    </row>
    <row r="1060" spans="1:1" x14ac:dyDescent="0.3">
      <c r="A1060" s="14">
        <v>0.44412225415367496</v>
      </c>
    </row>
    <row r="1061" spans="1:1" x14ac:dyDescent="0.3">
      <c r="A1061" s="14">
        <v>0.23939226745639242</v>
      </c>
    </row>
    <row r="1062" spans="1:1" x14ac:dyDescent="0.3">
      <c r="A1062" s="14">
        <v>0.97899370258805962</v>
      </c>
    </row>
    <row r="1063" spans="1:1" x14ac:dyDescent="0.3">
      <c r="A1063" s="14">
        <v>1.1687643759659871</v>
      </c>
    </row>
    <row r="1064" spans="1:1" x14ac:dyDescent="0.3">
      <c r="A1064" s="14">
        <v>-1.2818177098399843E-4</v>
      </c>
    </row>
    <row r="1065" spans="1:1" x14ac:dyDescent="0.3">
      <c r="A1065" s="14">
        <v>0.53035287156017097</v>
      </c>
    </row>
    <row r="1066" spans="1:1" x14ac:dyDescent="0.3">
      <c r="A1066" s="14">
        <v>0.90412027026368758</v>
      </c>
    </row>
    <row r="1067" spans="1:1" x14ac:dyDescent="0.3">
      <c r="A1067" s="14">
        <v>0.19612137906790553</v>
      </c>
    </row>
    <row r="1068" spans="1:1" x14ac:dyDescent="0.3">
      <c r="A1068" s="14">
        <v>1.4849821893457993</v>
      </c>
    </row>
    <row r="1069" spans="1:1" x14ac:dyDescent="0.3">
      <c r="A1069" s="14">
        <v>0.46834761543048375</v>
      </c>
    </row>
    <row r="1070" spans="1:1" x14ac:dyDescent="0.3">
      <c r="A1070" s="14">
        <v>-0.12611368291837807</v>
      </c>
    </row>
    <row r="1071" spans="1:1" x14ac:dyDescent="0.3">
      <c r="A1071" s="14">
        <v>0.65598276280822476</v>
      </c>
    </row>
    <row r="1072" spans="1:1" x14ac:dyDescent="0.3">
      <c r="A1072" s="14">
        <v>0.39964719484718608</v>
      </c>
    </row>
    <row r="1073" spans="1:1" x14ac:dyDescent="0.3">
      <c r="A1073" s="14">
        <v>0.20650827596443622</v>
      </c>
    </row>
    <row r="1074" spans="1:1" x14ac:dyDescent="0.3">
      <c r="A1074" s="14">
        <v>0.5520375447893987</v>
      </c>
    </row>
    <row r="1075" spans="1:1" x14ac:dyDescent="0.3">
      <c r="A1075" s="14">
        <v>0.35611937982522746</v>
      </c>
    </row>
    <row r="1076" spans="1:1" x14ac:dyDescent="0.3">
      <c r="A1076" s="14">
        <v>0.46099387310981155</v>
      </c>
    </row>
    <row r="1077" spans="1:1" x14ac:dyDescent="0.3">
      <c r="A1077" s="14">
        <v>0.21540168373656371</v>
      </c>
    </row>
    <row r="1078" spans="1:1" x14ac:dyDescent="0.3">
      <c r="A1078" s="14">
        <v>0.27034440413495259</v>
      </c>
    </row>
    <row r="1079" spans="1:1" x14ac:dyDescent="0.3">
      <c r="A1079" s="14">
        <v>0.35166943977301546</v>
      </c>
    </row>
    <row r="1080" spans="1:1" x14ac:dyDescent="0.3">
      <c r="A1080" s="14">
        <v>3.819855082253034E-2</v>
      </c>
    </row>
    <row r="1081" spans="1:1" x14ac:dyDescent="0.3">
      <c r="A1081" s="14">
        <v>0.45152115838238188</v>
      </c>
    </row>
    <row r="1082" spans="1:1" x14ac:dyDescent="0.3">
      <c r="A1082" s="14">
        <v>0.52527836322840771</v>
      </c>
    </row>
    <row r="1083" spans="1:1" x14ac:dyDescent="0.3">
      <c r="A1083" s="14">
        <v>-0.34058125855234012</v>
      </c>
    </row>
    <row r="1084" spans="1:1" x14ac:dyDescent="0.3">
      <c r="A1084" s="14">
        <v>0.65178403605380586</v>
      </c>
    </row>
    <row r="1085" spans="1:1" x14ac:dyDescent="0.3">
      <c r="A1085" s="14">
        <v>1.4690756101606723</v>
      </c>
    </row>
    <row r="1086" spans="1:1" x14ac:dyDescent="0.3">
      <c r="A1086" s="14">
        <v>0.52424365884222612</v>
      </c>
    </row>
    <row r="1087" spans="1:1" x14ac:dyDescent="0.3">
      <c r="A1087" s="14">
        <v>0.73834628636014765</v>
      </c>
    </row>
    <row r="1088" spans="1:1" x14ac:dyDescent="0.3">
      <c r="A1088" s="14">
        <v>0.12001921656778097</v>
      </c>
    </row>
    <row r="1089" spans="1:1" x14ac:dyDescent="0.3">
      <c r="A1089" s="14">
        <v>0.39504129569986263</v>
      </c>
    </row>
    <row r="1090" spans="1:1" x14ac:dyDescent="0.3">
      <c r="A1090" s="14">
        <v>0.80487517826685573</v>
      </c>
    </row>
    <row r="1091" spans="1:1" x14ac:dyDescent="0.3">
      <c r="A1091" s="14">
        <v>9.8250411847490227E-2</v>
      </c>
    </row>
    <row r="1092" spans="1:1" x14ac:dyDescent="0.3">
      <c r="A1092" s="14">
        <v>1.4727420747957192</v>
      </c>
    </row>
    <row r="1093" spans="1:1" x14ac:dyDescent="0.3">
      <c r="A1093" s="14">
        <v>0.13990944231439606</v>
      </c>
    </row>
    <row r="1094" spans="1:1" x14ac:dyDescent="0.3">
      <c r="A1094" s="14">
        <v>2.943845924998012E-2</v>
      </c>
    </row>
    <row r="1095" spans="1:1" x14ac:dyDescent="0.3">
      <c r="A1095" s="14">
        <v>0.19432061245372467</v>
      </c>
    </row>
    <row r="1096" spans="1:1" x14ac:dyDescent="0.3">
      <c r="A1096" s="14">
        <v>0.46967002285657822</v>
      </c>
    </row>
    <row r="1097" spans="1:1" x14ac:dyDescent="0.3">
      <c r="A1097" s="14">
        <v>0.69494152833415213</v>
      </c>
    </row>
    <row r="1098" spans="1:1" x14ac:dyDescent="0.3">
      <c r="A1098" s="14">
        <v>1.2843583350978147</v>
      </c>
    </row>
    <row r="1099" spans="1:1" x14ac:dyDescent="0.3">
      <c r="A1099" s="14">
        <v>0.28243642787765794</v>
      </c>
    </row>
    <row r="1100" spans="1:1" x14ac:dyDescent="0.3">
      <c r="A1100" s="14">
        <v>-9.2971217963164182E-2</v>
      </c>
    </row>
    <row r="1101" spans="1:1" x14ac:dyDescent="0.3">
      <c r="A1101" s="14">
        <v>0.13209003606114592</v>
      </c>
    </row>
    <row r="1102" spans="1:1" x14ac:dyDescent="0.3">
      <c r="A1102" s="14">
        <v>1.2190231203878281</v>
      </c>
    </row>
    <row r="1103" spans="1:1" x14ac:dyDescent="0.3">
      <c r="A1103" s="14">
        <v>0.99003955816867095</v>
      </c>
    </row>
    <row r="1104" spans="1:1" x14ac:dyDescent="0.3">
      <c r="A1104" s="14">
        <v>-8.2878357569477562E-2</v>
      </c>
    </row>
    <row r="1105" spans="1:1" x14ac:dyDescent="0.3">
      <c r="A1105" s="14">
        <v>1.006016192805649</v>
      </c>
    </row>
    <row r="1106" spans="1:1" x14ac:dyDescent="0.3">
      <c r="A1106" s="14">
        <v>0.38815600958896607</v>
      </c>
    </row>
    <row r="1107" spans="1:1" x14ac:dyDescent="0.3">
      <c r="A1107" s="14">
        <v>1.2702784856791629</v>
      </c>
    </row>
    <row r="1108" spans="1:1" x14ac:dyDescent="0.3">
      <c r="A1108" s="14">
        <v>0.21978835762464327</v>
      </c>
    </row>
    <row r="1109" spans="1:1" x14ac:dyDescent="0.3">
      <c r="A1109" s="14">
        <v>0.18033374623794168</v>
      </c>
    </row>
    <row r="1110" spans="1:1" x14ac:dyDescent="0.3">
      <c r="A1110" s="14">
        <v>1.0204453622638343</v>
      </c>
    </row>
    <row r="1111" spans="1:1" x14ac:dyDescent="0.3">
      <c r="A1111" s="14">
        <v>0.64682515035144972</v>
      </c>
    </row>
    <row r="1112" spans="1:1" x14ac:dyDescent="0.3">
      <c r="A1112" s="14">
        <v>0.87727802615141004</v>
      </c>
    </row>
    <row r="1113" spans="1:1" x14ac:dyDescent="0.3">
      <c r="A1113" s="14">
        <v>0.39469353232070709</v>
      </c>
    </row>
    <row r="1114" spans="1:1" x14ac:dyDescent="0.3">
      <c r="A1114" s="14">
        <v>-0.17209206062465718</v>
      </c>
    </row>
    <row r="1115" spans="1:1" x14ac:dyDescent="0.3">
      <c r="A1115" s="14">
        <v>0.57405462512371408</v>
      </c>
    </row>
    <row r="1116" spans="1:1" x14ac:dyDescent="0.3">
      <c r="A1116" s="14">
        <v>0.27662000218018762</v>
      </c>
    </row>
    <row r="1117" spans="1:1" x14ac:dyDescent="0.3">
      <c r="A1117" s="14">
        <v>0.375195349177738</v>
      </c>
    </row>
    <row r="1118" spans="1:1" x14ac:dyDescent="0.3">
      <c r="A1118" s="14">
        <v>0.21773379418110975</v>
      </c>
    </row>
    <row r="1119" spans="1:1" x14ac:dyDescent="0.3">
      <c r="A1119" s="14">
        <v>0.61986331157050856</v>
      </c>
    </row>
    <row r="1120" spans="1:1" x14ac:dyDescent="0.3">
      <c r="A1120" s="14">
        <v>1.1442968566485163</v>
      </c>
    </row>
    <row r="1121" spans="1:1" x14ac:dyDescent="0.3">
      <c r="A1121" s="14">
        <v>0.71207997643424337</v>
      </c>
    </row>
    <row r="1122" spans="1:1" x14ac:dyDescent="0.3">
      <c r="A1122" s="14">
        <v>0.94459437188107687</v>
      </c>
    </row>
    <row r="1123" spans="1:1" x14ac:dyDescent="0.3">
      <c r="A1123" s="14">
        <v>0.26061482677365733</v>
      </c>
    </row>
    <row r="1124" spans="1:1" x14ac:dyDescent="0.3">
      <c r="A1124" s="14">
        <v>0.45572637414648465</v>
      </c>
    </row>
    <row r="1125" spans="1:1" x14ac:dyDescent="0.3">
      <c r="A1125" s="14">
        <v>8.4265132361964565E-3</v>
      </c>
    </row>
    <row r="1126" spans="1:1" x14ac:dyDescent="0.3">
      <c r="A1126" s="14">
        <v>0.77242434066728782</v>
      </c>
    </row>
    <row r="1127" spans="1:1" x14ac:dyDescent="0.3">
      <c r="A1127" s="14">
        <v>0.21353080750725842</v>
      </c>
    </row>
    <row r="1128" spans="1:1" x14ac:dyDescent="0.3">
      <c r="A1128" s="14">
        <v>-0.10998227250073016</v>
      </c>
    </row>
    <row r="1129" spans="1:1" x14ac:dyDescent="0.3">
      <c r="A1129" s="14">
        <v>0.21855504343442134</v>
      </c>
    </row>
    <row r="1130" spans="1:1" x14ac:dyDescent="0.3">
      <c r="A1130" s="14">
        <v>0.94152476575090671</v>
      </c>
    </row>
    <row r="1131" spans="1:1" x14ac:dyDescent="0.3">
      <c r="A1131" s="14">
        <v>0.99539443856684751</v>
      </c>
    </row>
    <row r="1132" spans="1:1" x14ac:dyDescent="0.3">
      <c r="A1132" s="14">
        <v>0.50548504723848464</v>
      </c>
    </row>
    <row r="1133" spans="1:1" x14ac:dyDescent="0.3">
      <c r="A1133" s="14">
        <v>1.9682068565637014</v>
      </c>
    </row>
    <row r="1134" spans="1:1" x14ac:dyDescent="0.3">
      <c r="A1134" s="14">
        <v>0.84075732753434052</v>
      </c>
    </row>
    <row r="1135" spans="1:1" x14ac:dyDescent="0.3">
      <c r="A1135" s="14">
        <v>0.5305715043358693</v>
      </c>
    </row>
    <row r="1136" spans="1:1" x14ac:dyDescent="0.3">
      <c r="A1136" s="14">
        <v>1.4609785598015059</v>
      </c>
    </row>
    <row r="1137" spans="1:1" x14ac:dyDescent="0.3">
      <c r="A1137" s="14">
        <v>0.16465535002274978</v>
      </c>
    </row>
    <row r="1138" spans="1:1" x14ac:dyDescent="0.3">
      <c r="A1138" s="14">
        <v>-7.3269600079230779E-2</v>
      </c>
    </row>
    <row r="1139" spans="1:1" x14ac:dyDescent="0.3">
      <c r="A1139" s="14">
        <v>0.33408368546623407</v>
      </c>
    </row>
    <row r="1140" spans="1:1" x14ac:dyDescent="0.3">
      <c r="A1140" s="14">
        <v>0.64432646497644597</v>
      </c>
    </row>
    <row r="1141" spans="1:1" x14ac:dyDescent="0.3">
      <c r="A1141" s="14">
        <v>0.97616494417079414</v>
      </c>
    </row>
    <row r="1142" spans="1:1" x14ac:dyDescent="0.3">
      <c r="A1142" s="14">
        <v>0.44570777193598843</v>
      </c>
    </row>
    <row r="1143" spans="1:1" x14ac:dyDescent="0.3">
      <c r="A1143" s="14">
        <v>0.3519524070608831</v>
      </c>
    </row>
    <row r="1144" spans="1:1" x14ac:dyDescent="0.3">
      <c r="A1144" s="14">
        <v>0.78483014327741651</v>
      </c>
    </row>
    <row r="1145" spans="1:1" x14ac:dyDescent="0.3">
      <c r="A1145" s="14">
        <v>1.5808822313723907</v>
      </c>
    </row>
    <row r="1146" spans="1:1" x14ac:dyDescent="0.3">
      <c r="A1146" s="14">
        <v>0.40419918137941896</v>
      </c>
    </row>
    <row r="1147" spans="1:1" x14ac:dyDescent="0.3">
      <c r="A1147" s="14">
        <v>-8.8891493865112386E-2</v>
      </c>
    </row>
    <row r="1148" spans="1:1" x14ac:dyDescent="0.3">
      <c r="A1148" s="14">
        <v>1.0087905453065571</v>
      </c>
    </row>
    <row r="1149" spans="1:1" x14ac:dyDescent="0.3">
      <c r="A1149" s="14">
        <v>0.2998037433751129</v>
      </c>
    </row>
    <row r="1150" spans="1:1" x14ac:dyDescent="0.3">
      <c r="A1150" s="14">
        <v>0.24050999481766677</v>
      </c>
    </row>
    <row r="1151" spans="1:1" x14ac:dyDescent="0.3">
      <c r="A1151" s="14">
        <v>0.59442723921610674</v>
      </c>
    </row>
    <row r="1152" spans="1:1" x14ac:dyDescent="0.3">
      <c r="A1152" s="14">
        <v>0.50230968701571066</v>
      </c>
    </row>
    <row r="1153" spans="1:1" x14ac:dyDescent="0.3">
      <c r="A1153" s="14">
        <v>0.80684590086927144</v>
      </c>
    </row>
    <row r="1154" spans="1:1" x14ac:dyDescent="0.3">
      <c r="A1154" s="14">
        <v>1.1964810369198837</v>
      </c>
    </row>
    <row r="1155" spans="1:1" x14ac:dyDescent="0.3">
      <c r="A1155" s="14">
        <v>1.3303658254719037</v>
      </c>
    </row>
    <row r="1156" spans="1:1" x14ac:dyDescent="0.3">
      <c r="A1156" s="14">
        <v>0.42868579932617951</v>
      </c>
    </row>
    <row r="1157" spans="1:1" x14ac:dyDescent="0.3">
      <c r="A1157" s="14">
        <v>-0.20754067757003553</v>
      </c>
    </row>
    <row r="1158" spans="1:1" x14ac:dyDescent="0.3">
      <c r="A1158" s="14">
        <v>1.1311350276059073</v>
      </c>
    </row>
    <row r="1159" spans="1:1" x14ac:dyDescent="0.3">
      <c r="A1159" s="14">
        <v>1.3533509285237262</v>
      </c>
    </row>
    <row r="1160" spans="1:1" x14ac:dyDescent="0.3">
      <c r="A1160" s="14">
        <v>-1.992420695570013E-2</v>
      </c>
    </row>
    <row r="1161" spans="1:1" x14ac:dyDescent="0.3">
      <c r="A1161" s="14">
        <v>0.21100918612349984</v>
      </c>
    </row>
    <row r="1162" spans="1:1" x14ac:dyDescent="0.3">
      <c r="A1162" s="14">
        <v>0.31387123847036336</v>
      </c>
    </row>
    <row r="1163" spans="1:1" x14ac:dyDescent="0.3">
      <c r="A1163" s="14">
        <v>-0.13484780156876769</v>
      </c>
    </row>
    <row r="1164" spans="1:1" x14ac:dyDescent="0.3">
      <c r="A1164" s="14">
        <v>0.15953376081398651</v>
      </c>
    </row>
    <row r="1165" spans="1:1" x14ac:dyDescent="0.3">
      <c r="A1165" s="14">
        <v>0.40715001299001052</v>
      </c>
    </row>
    <row r="1166" spans="1:1" x14ac:dyDescent="0.3">
      <c r="A1166" s="14">
        <v>0.86747608580905888</v>
      </c>
    </row>
    <row r="1167" spans="1:1" x14ac:dyDescent="0.3">
      <c r="A1167" s="14">
        <v>1.1100531097360951</v>
      </c>
    </row>
    <row r="1168" spans="1:1" x14ac:dyDescent="0.3">
      <c r="A1168" s="14">
        <v>1.1200035265979551</v>
      </c>
    </row>
    <row r="1169" spans="1:1" x14ac:dyDescent="0.3">
      <c r="A1169" s="14">
        <v>0.25833408271414299</v>
      </c>
    </row>
    <row r="1170" spans="1:1" x14ac:dyDescent="0.3">
      <c r="A1170" s="14">
        <v>0.67841679083338013</v>
      </c>
    </row>
    <row r="1171" spans="1:1" x14ac:dyDescent="0.3">
      <c r="A1171" s="14">
        <v>1.0345806815660372</v>
      </c>
    </row>
    <row r="1172" spans="1:1" x14ac:dyDescent="0.3">
      <c r="A1172" s="14">
        <v>1.1732615264196318</v>
      </c>
    </row>
    <row r="1173" spans="1:1" x14ac:dyDescent="0.3">
      <c r="A1173" s="14">
        <v>0.2472385496320047</v>
      </c>
    </row>
    <row r="1174" spans="1:1" x14ac:dyDescent="0.3">
      <c r="A1174" s="14">
        <v>2.1277032081951841</v>
      </c>
    </row>
    <row r="1175" spans="1:1" x14ac:dyDescent="0.3">
      <c r="A1175" s="14">
        <v>1.5759913525261693</v>
      </c>
    </row>
    <row r="1176" spans="1:1" x14ac:dyDescent="0.3">
      <c r="A1176" s="14">
        <v>2.2953711722646184</v>
      </c>
    </row>
    <row r="1177" spans="1:1" x14ac:dyDescent="0.3">
      <c r="A1177" s="14">
        <v>0.45172028532739977</v>
      </c>
    </row>
    <row r="1178" spans="1:1" x14ac:dyDescent="0.3">
      <c r="A1178" s="14">
        <v>1.2589764003208737</v>
      </c>
    </row>
    <row r="1179" spans="1:1" x14ac:dyDescent="0.3">
      <c r="A1179" s="14">
        <v>0.31908475874278303</v>
      </c>
    </row>
    <row r="1180" spans="1:1" x14ac:dyDescent="0.3">
      <c r="A1180" s="14">
        <v>0.51920609209655799</v>
      </c>
    </row>
    <row r="1181" spans="1:1" x14ac:dyDescent="0.3">
      <c r="A1181" s="14">
        <v>1.0926769627374759</v>
      </c>
    </row>
    <row r="1182" spans="1:1" x14ac:dyDescent="0.3">
      <c r="A1182" s="14">
        <v>0.7240360366575056</v>
      </c>
    </row>
    <row r="1183" spans="1:1" x14ac:dyDescent="0.3">
      <c r="A1183" s="14">
        <v>1.6831664639816393</v>
      </c>
    </row>
    <row r="1184" spans="1:1" x14ac:dyDescent="0.3">
      <c r="A1184" s="14">
        <v>4.899052072074303E-2</v>
      </c>
    </row>
    <row r="1185" spans="1:1" x14ac:dyDescent="0.3">
      <c r="A1185" s="14">
        <v>1.1212465180100903</v>
      </c>
    </row>
    <row r="1186" spans="1:1" x14ac:dyDescent="0.3">
      <c r="A1186" s="14">
        <v>0.50149890237591188</v>
      </c>
    </row>
    <row r="1187" spans="1:1" x14ac:dyDescent="0.3">
      <c r="A1187" s="14">
        <v>0.74139962658457581</v>
      </c>
    </row>
    <row r="1188" spans="1:1" x14ac:dyDescent="0.3">
      <c r="A1188" s="14">
        <v>-0.16832049400750426</v>
      </c>
    </row>
    <row r="1189" spans="1:1" x14ac:dyDescent="0.3">
      <c r="A1189" s="14">
        <v>0.7177579626372681</v>
      </c>
    </row>
    <row r="1190" spans="1:1" x14ac:dyDescent="0.3">
      <c r="A1190" s="14">
        <v>0.39682814466396837</v>
      </c>
    </row>
    <row r="1191" spans="1:1" x14ac:dyDescent="0.3">
      <c r="A1191" s="14">
        <v>0.83392782728927661</v>
      </c>
    </row>
    <row r="1192" spans="1:1" x14ac:dyDescent="0.3">
      <c r="A1192" s="14">
        <v>0.43701578310334505</v>
      </c>
    </row>
    <row r="1193" spans="1:1" x14ac:dyDescent="0.3">
      <c r="A1193" s="14">
        <v>-7.1932656018342672E-2</v>
      </c>
    </row>
    <row r="1194" spans="1:1" x14ac:dyDescent="0.3">
      <c r="A1194" s="14">
        <v>0.29932680354792401</v>
      </c>
    </row>
    <row r="1195" spans="1:1" x14ac:dyDescent="0.3">
      <c r="A1195" s="14">
        <v>0.38420186814989138</v>
      </c>
    </row>
    <row r="1196" spans="1:1" x14ac:dyDescent="0.3">
      <c r="A1196" s="14">
        <v>0.82918907707621214</v>
      </c>
    </row>
    <row r="1197" spans="1:1" x14ac:dyDescent="0.3">
      <c r="A1197" s="14">
        <v>0.40310397901052247</v>
      </c>
    </row>
    <row r="1198" spans="1:1" x14ac:dyDescent="0.3">
      <c r="A1198" s="14">
        <v>-0.31614337735227271</v>
      </c>
    </row>
    <row r="1199" spans="1:1" x14ac:dyDescent="0.3">
      <c r="A1199" s="14">
        <v>0.93912450122827551</v>
      </c>
    </row>
    <row r="1200" spans="1:1" x14ac:dyDescent="0.3">
      <c r="A1200" s="14">
        <v>0.44530655907920702</v>
      </c>
    </row>
    <row r="1201" spans="1:1" x14ac:dyDescent="0.3">
      <c r="A1201" s="14">
        <v>-0.36139933787417378</v>
      </c>
    </row>
    <row r="1202" spans="1:1" x14ac:dyDescent="0.3">
      <c r="A1202" s="14">
        <v>6.771337668360225E-2</v>
      </c>
    </row>
    <row r="1203" spans="1:1" x14ac:dyDescent="0.3">
      <c r="A1203" s="14">
        <v>0.36510583108990713</v>
      </c>
    </row>
    <row r="1204" spans="1:1" x14ac:dyDescent="0.3">
      <c r="A1204" s="14">
        <v>1.1821912891380801</v>
      </c>
    </row>
    <row r="1205" spans="1:1" x14ac:dyDescent="0.3">
      <c r="A1205" s="14">
        <v>0.91007501945680791</v>
      </c>
    </row>
    <row r="1206" spans="1:1" x14ac:dyDescent="0.3">
      <c r="A1206" s="14">
        <v>0.23469290560232695</v>
      </c>
    </row>
    <row r="1207" spans="1:1" x14ac:dyDescent="0.3">
      <c r="A1207" s="14">
        <v>0.88662187594823449</v>
      </c>
    </row>
    <row r="1208" spans="1:1" x14ac:dyDescent="0.3">
      <c r="A1208" s="14">
        <v>1.0382049805444808</v>
      </c>
    </row>
    <row r="1209" spans="1:1" x14ac:dyDescent="0.3">
      <c r="A1209" s="14">
        <v>0.19337329523927987</v>
      </c>
    </row>
    <row r="1210" spans="1:1" x14ac:dyDescent="0.3">
      <c r="A1210" s="14">
        <v>0.24563394159290516</v>
      </c>
    </row>
    <row r="1211" spans="1:1" x14ac:dyDescent="0.3">
      <c r="A1211" s="14">
        <v>0.18680695429094404</v>
      </c>
    </row>
    <row r="1212" spans="1:1" x14ac:dyDescent="0.3">
      <c r="A1212" s="14">
        <v>0.51188314863897055</v>
      </c>
    </row>
    <row r="1213" spans="1:1" x14ac:dyDescent="0.3">
      <c r="A1213" s="14">
        <v>0.3720536175702715</v>
      </c>
    </row>
    <row r="1214" spans="1:1" x14ac:dyDescent="0.3">
      <c r="A1214" s="14">
        <v>0.84222818825402845</v>
      </c>
    </row>
    <row r="1215" spans="1:1" x14ac:dyDescent="0.3">
      <c r="A1215" s="14">
        <v>0.34278771016703596</v>
      </c>
    </row>
    <row r="1216" spans="1:1" x14ac:dyDescent="0.3">
      <c r="A1216" s="14">
        <v>-3.7942622956972247E-2</v>
      </c>
    </row>
    <row r="1217" spans="1:1" x14ac:dyDescent="0.3">
      <c r="A1217" s="14">
        <v>0.79166307820062609</v>
      </c>
    </row>
    <row r="1218" spans="1:1" x14ac:dyDescent="0.3">
      <c r="A1218" s="14">
        <v>0.65374047230202981</v>
      </c>
    </row>
    <row r="1219" spans="1:1" x14ac:dyDescent="0.3">
      <c r="A1219" s="14">
        <v>0.44452433159255622</v>
      </c>
    </row>
    <row r="1220" spans="1:1" x14ac:dyDescent="0.3">
      <c r="A1220" s="14">
        <v>0.5091064836224054</v>
      </c>
    </row>
    <row r="1221" spans="1:1" x14ac:dyDescent="0.3">
      <c r="A1221" s="14">
        <v>0.86946960673625984</v>
      </c>
    </row>
    <row r="1222" spans="1:1" x14ac:dyDescent="0.3">
      <c r="A1222" s="14">
        <v>0.35095783637653827</v>
      </c>
    </row>
    <row r="1223" spans="1:1" x14ac:dyDescent="0.3">
      <c r="A1223" s="14">
        <v>0.27583956991643427</v>
      </c>
    </row>
    <row r="1224" spans="1:1" x14ac:dyDescent="0.3">
      <c r="A1224" s="14">
        <v>0.22764612610416818</v>
      </c>
    </row>
    <row r="1225" spans="1:1" x14ac:dyDescent="0.3">
      <c r="A1225" s="14">
        <v>0.10796199075351796</v>
      </c>
    </row>
    <row r="1226" spans="1:1" x14ac:dyDescent="0.3">
      <c r="A1226" s="14">
        <v>0.92822491113070871</v>
      </c>
    </row>
    <row r="1227" spans="1:1" x14ac:dyDescent="0.3">
      <c r="A1227" s="14">
        <v>9.5188882950627079E-2</v>
      </c>
    </row>
    <row r="1228" spans="1:1" x14ac:dyDescent="0.3">
      <c r="A1228" s="14">
        <v>0.25948764836988958</v>
      </c>
    </row>
    <row r="1229" spans="1:1" x14ac:dyDescent="0.3">
      <c r="A1229" s="14">
        <v>0.98296150483528211</v>
      </c>
    </row>
    <row r="1230" spans="1:1" x14ac:dyDescent="0.3">
      <c r="A1230" s="14">
        <v>0.53577707849744383</v>
      </c>
    </row>
    <row r="1231" spans="1:1" x14ac:dyDescent="0.3">
      <c r="A1231" s="14">
        <v>0.46653932018725092</v>
      </c>
    </row>
    <row r="1232" spans="1:1" x14ac:dyDescent="0.3">
      <c r="A1232" s="14">
        <v>-0.34012428521325028</v>
      </c>
    </row>
    <row r="1233" spans="1:1" x14ac:dyDescent="0.3">
      <c r="A1233" s="14">
        <v>0.38050923576137452</v>
      </c>
    </row>
    <row r="1234" spans="1:1" x14ac:dyDescent="0.3">
      <c r="A1234" s="14">
        <v>0.90881045197812371</v>
      </c>
    </row>
    <row r="1235" spans="1:1" x14ac:dyDescent="0.3">
      <c r="A1235" s="14">
        <v>-0.12053251405557021</v>
      </c>
    </row>
    <row r="1236" spans="1:1" x14ac:dyDescent="0.3">
      <c r="A1236" s="14">
        <v>0.30101669618791854</v>
      </c>
    </row>
    <row r="1237" spans="1:1" x14ac:dyDescent="0.3">
      <c r="A1237" s="14">
        <v>0.41094253823077836</v>
      </c>
    </row>
    <row r="1238" spans="1:1" x14ac:dyDescent="0.3">
      <c r="A1238" s="14">
        <v>2.0801609254143134</v>
      </c>
    </row>
    <row r="1239" spans="1:1" x14ac:dyDescent="0.3">
      <c r="A1239" s="14">
        <v>1.4223683262147246</v>
      </c>
    </row>
    <row r="1240" spans="1:1" x14ac:dyDescent="0.3">
      <c r="A1240" s="14">
        <v>0.54478319904640893</v>
      </c>
    </row>
    <row r="1241" spans="1:1" x14ac:dyDescent="0.3">
      <c r="A1241" s="14">
        <v>0.28843165632049139</v>
      </c>
    </row>
    <row r="1242" spans="1:1" x14ac:dyDescent="0.3">
      <c r="A1242" s="14">
        <v>1.2555654345698535</v>
      </c>
    </row>
    <row r="1243" spans="1:1" x14ac:dyDescent="0.3">
      <c r="A1243" s="14">
        <v>1.2039349203620753</v>
      </c>
    </row>
    <row r="1244" spans="1:1" x14ac:dyDescent="0.3">
      <c r="A1244" s="14">
        <v>1.1724024539025497</v>
      </c>
    </row>
    <row r="1245" spans="1:1" x14ac:dyDescent="0.3">
      <c r="A1245" s="14">
        <v>-0.12145028534535229</v>
      </c>
    </row>
    <row r="1246" spans="1:1" x14ac:dyDescent="0.3">
      <c r="A1246" s="14">
        <v>0.3676700412219196</v>
      </c>
    </row>
    <row r="1247" spans="1:1" x14ac:dyDescent="0.3">
      <c r="A1247" s="14">
        <v>1.0796478833033494</v>
      </c>
    </row>
    <row r="1248" spans="1:1" x14ac:dyDescent="0.3">
      <c r="A1248" s="14">
        <v>0.51468072290420375</v>
      </c>
    </row>
    <row r="1249" spans="1:1" x14ac:dyDescent="0.3">
      <c r="A1249" s="14">
        <v>0.19068469000878505</v>
      </c>
    </row>
    <row r="1250" spans="1:1" x14ac:dyDescent="0.3">
      <c r="A1250" s="14">
        <v>0.9184843943944786</v>
      </c>
    </row>
    <row r="1251" spans="1:1" x14ac:dyDescent="0.3">
      <c r="A1251" s="14">
        <v>0.89418435666744955</v>
      </c>
    </row>
    <row r="1252" spans="1:1" x14ac:dyDescent="0.3">
      <c r="A1252" s="14">
        <v>0.35864482077606447</v>
      </c>
    </row>
    <row r="1253" spans="1:1" x14ac:dyDescent="0.3">
      <c r="A1253" s="14">
        <v>1.2524041206075549</v>
      </c>
    </row>
    <row r="1254" spans="1:1" x14ac:dyDescent="0.3">
      <c r="A1254" s="14">
        <v>0.3619167379995229</v>
      </c>
    </row>
    <row r="1255" spans="1:1" x14ac:dyDescent="0.3">
      <c r="A1255" s="14">
        <v>1.1163719012367452</v>
      </c>
    </row>
    <row r="1256" spans="1:1" x14ac:dyDescent="0.3">
      <c r="A1256" s="14">
        <v>-5.7067205678757352E-2</v>
      </c>
    </row>
    <row r="1257" spans="1:1" x14ac:dyDescent="0.3">
      <c r="A1257" s="14">
        <v>0.84031543295008715</v>
      </c>
    </row>
    <row r="1258" spans="1:1" x14ac:dyDescent="0.3">
      <c r="A1258" s="14">
        <v>1.0873185505171794</v>
      </c>
    </row>
    <row r="1259" spans="1:1" x14ac:dyDescent="0.3">
      <c r="A1259" s="14">
        <v>1.0052107170729387</v>
      </c>
    </row>
    <row r="1260" spans="1:1" x14ac:dyDescent="0.3">
      <c r="A1260" s="14">
        <v>0.39357583206584978</v>
      </c>
    </row>
    <row r="1261" spans="1:1" x14ac:dyDescent="0.3">
      <c r="A1261" s="14">
        <v>0.54508025569376894</v>
      </c>
    </row>
    <row r="1262" spans="1:1" x14ac:dyDescent="0.3">
      <c r="A1262" s="14">
        <v>0.61471063001999138</v>
      </c>
    </row>
    <row r="1263" spans="1:1" x14ac:dyDescent="0.3">
      <c r="A1263" s="14">
        <v>1.1147073844658066</v>
      </c>
    </row>
    <row r="1264" spans="1:1" x14ac:dyDescent="0.3">
      <c r="A1264" s="14">
        <v>0.27270050902662923</v>
      </c>
    </row>
    <row r="1265" spans="1:1" x14ac:dyDescent="0.3">
      <c r="A1265" s="14">
        <v>-0.18199267623963586</v>
      </c>
    </row>
    <row r="1266" spans="1:1" x14ac:dyDescent="0.3">
      <c r="A1266" s="14">
        <v>0.73030352708727686</v>
      </c>
    </row>
    <row r="1267" spans="1:1" x14ac:dyDescent="0.3">
      <c r="A1267" s="14">
        <v>0.37568991018853376</v>
      </c>
    </row>
    <row r="1268" spans="1:1" x14ac:dyDescent="0.3">
      <c r="A1268" s="14">
        <v>0.84902482997280759</v>
      </c>
    </row>
    <row r="1269" spans="1:1" x14ac:dyDescent="0.3">
      <c r="A1269" s="14">
        <v>0.35045452879505351</v>
      </c>
    </row>
    <row r="1270" spans="1:1" x14ac:dyDescent="0.3">
      <c r="A1270" s="14">
        <v>0.61536823413793451</v>
      </c>
    </row>
    <row r="1271" spans="1:1" x14ac:dyDescent="0.3">
      <c r="A1271" s="14">
        <v>-8.9155797547054841E-2</v>
      </c>
    </row>
    <row r="1272" spans="1:1" x14ac:dyDescent="0.3">
      <c r="A1272" s="14">
        <v>1.3001900199904226</v>
      </c>
    </row>
    <row r="1273" spans="1:1" x14ac:dyDescent="0.3">
      <c r="A1273" s="14">
        <v>1.5219211424965058</v>
      </c>
    </row>
    <row r="1274" spans="1:1" x14ac:dyDescent="0.3">
      <c r="A1274" s="14">
        <v>-4.6349714962258058E-2</v>
      </c>
    </row>
    <row r="1275" spans="1:1" x14ac:dyDescent="0.3">
      <c r="A1275" s="14">
        <v>0.87635700337493161</v>
      </c>
    </row>
    <row r="1276" spans="1:1" x14ac:dyDescent="0.3">
      <c r="A1276" s="14">
        <v>-4.49845815980646E-3</v>
      </c>
    </row>
    <row r="1277" spans="1:1" x14ac:dyDescent="0.3">
      <c r="A1277" s="14">
        <v>0.44600432203976198</v>
      </c>
    </row>
    <row r="1278" spans="1:1" x14ac:dyDescent="0.3">
      <c r="A1278" s="14">
        <v>0.43401829713963025</v>
      </c>
    </row>
    <row r="1279" spans="1:1" x14ac:dyDescent="0.3">
      <c r="A1279" s="14">
        <v>0.15775125687401689</v>
      </c>
    </row>
    <row r="1280" spans="1:1" x14ac:dyDescent="0.3">
      <c r="A1280" s="14">
        <v>-0.1108823772021159</v>
      </c>
    </row>
    <row r="1281" spans="1:1" x14ac:dyDescent="0.3">
      <c r="A1281" s="14">
        <v>4.7344930826655772E-2</v>
      </c>
    </row>
    <row r="1282" spans="1:1" x14ac:dyDescent="0.3">
      <c r="A1282" s="14">
        <v>0.78762807301694815</v>
      </c>
    </row>
    <row r="1283" spans="1:1" x14ac:dyDescent="0.3">
      <c r="A1283" s="14">
        <v>0.79479262769510595</v>
      </c>
    </row>
    <row r="1284" spans="1:1" x14ac:dyDescent="0.3">
      <c r="A1284" s="14">
        <v>0.2755533949854781</v>
      </c>
    </row>
    <row r="1285" spans="1:1" x14ac:dyDescent="0.3">
      <c r="A1285" s="14">
        <v>0.52174045956245063</v>
      </c>
    </row>
    <row r="1286" spans="1:1" x14ac:dyDescent="0.3">
      <c r="A1286" s="14">
        <v>2.0359307480203537</v>
      </c>
    </row>
    <row r="1287" spans="1:1" x14ac:dyDescent="0.3">
      <c r="A1287" s="14">
        <v>1.022502338362143</v>
      </c>
    </row>
    <row r="1288" spans="1:1" x14ac:dyDescent="0.3">
      <c r="A1288" s="14">
        <v>0.39761943197921823</v>
      </c>
    </row>
    <row r="1289" spans="1:1" x14ac:dyDescent="0.3">
      <c r="A1289" s="14">
        <v>0.65752587937939522</v>
      </c>
    </row>
    <row r="1290" spans="1:1" x14ac:dyDescent="0.3">
      <c r="A1290" s="14">
        <v>0.19459180224831915</v>
      </c>
    </row>
    <row r="1291" spans="1:1" x14ac:dyDescent="0.3">
      <c r="A1291" s="14">
        <v>0.62245573132907706</v>
      </c>
    </row>
    <row r="1292" spans="1:1" x14ac:dyDescent="0.3">
      <c r="A1292" s="14">
        <v>1.3747604455218212</v>
      </c>
    </row>
    <row r="1293" spans="1:1" x14ac:dyDescent="0.3">
      <c r="A1293" s="14">
        <v>0.68507980288784931</v>
      </c>
    </row>
    <row r="1294" spans="1:1" x14ac:dyDescent="0.3">
      <c r="A1294" s="14">
        <v>0.89090994728635953</v>
      </c>
    </row>
    <row r="1295" spans="1:1" x14ac:dyDescent="0.3">
      <c r="A1295" s="14">
        <v>0.62685517400158597</v>
      </c>
    </row>
    <row r="1296" spans="1:1" x14ac:dyDescent="0.3">
      <c r="A1296" s="14">
        <v>-1.6560732608215653E-2</v>
      </c>
    </row>
    <row r="1297" spans="1:1" x14ac:dyDescent="0.3">
      <c r="A1297" s="14">
        <v>-0.19875038097802838</v>
      </c>
    </row>
    <row r="1298" spans="1:1" x14ac:dyDescent="0.3">
      <c r="A1298" s="14">
        <v>0.2945899032993185</v>
      </c>
    </row>
    <row r="1299" spans="1:1" x14ac:dyDescent="0.3">
      <c r="A1299" s="14">
        <v>0.34802708264958737</v>
      </c>
    </row>
    <row r="1300" spans="1:1" x14ac:dyDescent="0.3">
      <c r="A1300" s="14">
        <v>0.91053215175722557</v>
      </c>
    </row>
    <row r="1301" spans="1:1" x14ac:dyDescent="0.3">
      <c r="A1301" s="14">
        <v>4.6438870954388901E-2</v>
      </c>
    </row>
    <row r="1302" spans="1:1" x14ac:dyDescent="0.3">
      <c r="A1302" s="14">
        <v>0.29110983866991391</v>
      </c>
    </row>
    <row r="1303" spans="1:1" x14ac:dyDescent="0.3">
      <c r="A1303" s="14">
        <v>1.1753195151765676</v>
      </c>
    </row>
    <row r="1304" spans="1:1" x14ac:dyDescent="0.3">
      <c r="A1304" s="14">
        <v>1.8928928372900158</v>
      </c>
    </row>
    <row r="1305" spans="1:1" x14ac:dyDescent="0.3">
      <c r="A1305" s="14">
        <v>0.70559020915053072</v>
      </c>
    </row>
    <row r="1306" spans="1:1" x14ac:dyDescent="0.3">
      <c r="A1306" s="14">
        <v>0.24620143174205472</v>
      </c>
    </row>
    <row r="1307" spans="1:1" x14ac:dyDescent="0.3">
      <c r="A1307" s="14">
        <v>0.95848601125381494</v>
      </c>
    </row>
    <row r="1308" spans="1:1" x14ac:dyDescent="0.3">
      <c r="A1308" s="14">
        <v>0.46031651076309688</v>
      </c>
    </row>
    <row r="1309" spans="1:1" x14ac:dyDescent="0.3">
      <c r="A1309" s="14">
        <v>1.2912470359448414</v>
      </c>
    </row>
    <row r="1310" spans="1:1" x14ac:dyDescent="0.3">
      <c r="A1310" s="14">
        <v>0.53582866539058971</v>
      </c>
    </row>
    <row r="1311" spans="1:1" x14ac:dyDescent="0.3">
      <c r="A1311" s="14">
        <v>1.2204854413584505</v>
      </c>
    </row>
    <row r="1312" spans="1:1" x14ac:dyDescent="0.3">
      <c r="A1312" s="14">
        <v>0.80323190954587276</v>
      </c>
    </row>
    <row r="1313" spans="1:1" x14ac:dyDescent="0.3">
      <c r="A1313" s="14">
        <v>0.28614149838454833</v>
      </c>
    </row>
    <row r="1314" spans="1:1" x14ac:dyDescent="0.3">
      <c r="A1314" s="14">
        <v>0.63965288810594656</v>
      </c>
    </row>
    <row r="1315" spans="1:1" x14ac:dyDescent="0.3">
      <c r="A1315" s="14">
        <v>0.66692057343877653</v>
      </c>
    </row>
    <row r="1316" spans="1:1" x14ac:dyDescent="0.3">
      <c r="A1316" s="14">
        <v>0.34957784446459322</v>
      </c>
    </row>
    <row r="1317" spans="1:1" x14ac:dyDescent="0.3">
      <c r="A1317" s="14">
        <v>0.85487269594015025</v>
      </c>
    </row>
    <row r="1318" spans="1:1" x14ac:dyDescent="0.3">
      <c r="A1318" s="14">
        <v>0.87612425866468624</v>
      </c>
    </row>
    <row r="1319" spans="1:1" x14ac:dyDescent="0.3">
      <c r="A1319" s="14">
        <v>0.30131899156115199</v>
      </c>
    </row>
    <row r="1320" spans="1:1" x14ac:dyDescent="0.3">
      <c r="A1320" s="14">
        <v>-0.15410018935264158</v>
      </c>
    </row>
    <row r="1321" spans="1:1" x14ac:dyDescent="0.3">
      <c r="A1321" s="14">
        <v>0.40035683810835948</v>
      </c>
    </row>
    <row r="1322" spans="1:1" x14ac:dyDescent="0.3">
      <c r="A1322" s="14">
        <v>0.23353909080855234</v>
      </c>
    </row>
    <row r="1323" spans="1:1" x14ac:dyDescent="0.3">
      <c r="A1323" s="14">
        <v>0.60459628659980413</v>
      </c>
    </row>
    <row r="1324" spans="1:1" x14ac:dyDescent="0.3">
      <c r="A1324" s="14">
        <v>-0.28811565850652149</v>
      </c>
    </row>
    <row r="1325" spans="1:1" x14ac:dyDescent="0.3">
      <c r="A1325" s="14">
        <v>1.6061757210253695</v>
      </c>
    </row>
    <row r="1326" spans="1:1" x14ac:dyDescent="0.3">
      <c r="A1326" s="14">
        <v>0.42427374925834627</v>
      </c>
    </row>
    <row r="1327" spans="1:1" x14ac:dyDescent="0.3">
      <c r="A1327" s="14">
        <v>0.22368079588471285</v>
      </c>
    </row>
    <row r="1328" spans="1:1" x14ac:dyDescent="0.3">
      <c r="A1328" s="14">
        <v>0.7914374341999536</v>
      </c>
    </row>
    <row r="1329" spans="1:1" x14ac:dyDescent="0.3">
      <c r="A1329" s="14">
        <v>1.1800079425976335</v>
      </c>
    </row>
    <row r="1330" spans="1:1" x14ac:dyDescent="0.3">
      <c r="A1330" s="14">
        <v>-0.17447384862169407</v>
      </c>
    </row>
    <row r="1331" spans="1:1" x14ac:dyDescent="0.3">
      <c r="A1331" s="14">
        <v>7.1249864831354093E-2</v>
      </c>
    </row>
    <row r="1332" spans="1:1" x14ac:dyDescent="0.3">
      <c r="A1332" s="14">
        <v>1.4527106174793234</v>
      </c>
    </row>
    <row r="1333" spans="1:1" x14ac:dyDescent="0.3">
      <c r="A1333" s="14">
        <v>0.47926472160878375</v>
      </c>
    </row>
    <row r="1334" spans="1:1" x14ac:dyDescent="0.3">
      <c r="A1334" s="14">
        <v>-0.65977927235538236</v>
      </c>
    </row>
    <row r="1335" spans="1:1" x14ac:dyDescent="0.3">
      <c r="A1335" s="14">
        <v>0.98534903007436403</v>
      </c>
    </row>
    <row r="1336" spans="1:1" x14ac:dyDescent="0.3">
      <c r="A1336" s="14">
        <v>-9.8487687449281713E-2</v>
      </c>
    </row>
    <row r="1337" spans="1:1" x14ac:dyDescent="0.3">
      <c r="A1337" s="14">
        <v>0.61807938219345004</v>
      </c>
    </row>
    <row r="1338" spans="1:1" x14ac:dyDescent="0.3">
      <c r="A1338" s="14">
        <v>0.96886310591595359</v>
      </c>
    </row>
    <row r="1339" spans="1:1" x14ac:dyDescent="0.3">
      <c r="A1339" s="14">
        <v>0.80246277735512228</v>
      </c>
    </row>
    <row r="1340" spans="1:1" x14ac:dyDescent="0.3">
      <c r="A1340" s="14">
        <v>0.55234236526209002</v>
      </c>
    </row>
    <row r="1341" spans="1:1" x14ac:dyDescent="0.3">
      <c r="A1341" s="14">
        <v>0.55104106175112444</v>
      </c>
    </row>
    <row r="1342" spans="1:1" x14ac:dyDescent="0.3">
      <c r="A1342" s="14">
        <v>0.53294851075090399</v>
      </c>
    </row>
    <row r="1343" spans="1:1" x14ac:dyDescent="0.3">
      <c r="A1343" s="14">
        <v>-0.65800844207902576</v>
      </c>
    </row>
    <row r="1344" spans="1:1" x14ac:dyDescent="0.3">
      <c r="A1344" s="14">
        <v>0.49640040695119908</v>
      </c>
    </row>
    <row r="1345" spans="1:1" x14ac:dyDescent="0.3">
      <c r="A1345" s="14">
        <v>0.68062000673795442</v>
      </c>
    </row>
    <row r="1346" spans="1:1" x14ac:dyDescent="0.3">
      <c r="A1346" s="14">
        <v>0.54869271148733323</v>
      </c>
    </row>
    <row r="1347" spans="1:1" x14ac:dyDescent="0.3">
      <c r="A1347" s="14">
        <v>1.1679952624828676</v>
      </c>
    </row>
    <row r="1348" spans="1:1" x14ac:dyDescent="0.3">
      <c r="A1348" s="14">
        <v>1.1055048767142701</v>
      </c>
    </row>
    <row r="1349" spans="1:1" x14ac:dyDescent="0.3">
      <c r="A1349" s="14">
        <v>0.95766285674600193</v>
      </c>
    </row>
    <row r="1350" spans="1:1" x14ac:dyDescent="0.3">
      <c r="A1350" s="14">
        <v>0.85053079449804458</v>
      </c>
    </row>
    <row r="1351" spans="1:1" x14ac:dyDescent="0.3">
      <c r="A1351" s="14">
        <v>0.87941551010404573</v>
      </c>
    </row>
    <row r="1352" spans="1:1" x14ac:dyDescent="0.3">
      <c r="A1352" s="14">
        <v>0.43232815485500659</v>
      </c>
    </row>
    <row r="1353" spans="1:1" x14ac:dyDescent="0.3">
      <c r="A1353" s="14">
        <v>0.8464020557785995</v>
      </c>
    </row>
    <row r="1354" spans="1:1" x14ac:dyDescent="0.3">
      <c r="A1354" s="14">
        <v>0.65916969835777883</v>
      </c>
    </row>
    <row r="1355" spans="1:1" x14ac:dyDescent="0.3">
      <c r="A1355" s="14">
        <v>1.0836009812861489</v>
      </c>
    </row>
    <row r="1356" spans="1:1" x14ac:dyDescent="0.3">
      <c r="A1356" s="14">
        <v>1.0624406840035594</v>
      </c>
    </row>
    <row r="1357" spans="1:1" x14ac:dyDescent="0.3">
      <c r="A1357" s="14">
        <v>0.82820579739860301</v>
      </c>
    </row>
    <row r="1358" spans="1:1" x14ac:dyDescent="0.3">
      <c r="A1358" s="14">
        <v>0.29927903249699067</v>
      </c>
    </row>
    <row r="1359" spans="1:1" x14ac:dyDescent="0.3">
      <c r="A1359" s="14">
        <v>0.77017942240053405</v>
      </c>
    </row>
    <row r="1360" spans="1:1" x14ac:dyDescent="0.3">
      <c r="A1360" s="14">
        <v>0.72087192128628352</v>
      </c>
    </row>
    <row r="1361" spans="1:1" x14ac:dyDescent="0.3">
      <c r="A1361" s="14">
        <v>1.0649500928276221</v>
      </c>
    </row>
    <row r="1362" spans="1:1" x14ac:dyDescent="0.3">
      <c r="A1362" s="14">
        <v>0.92002284538629908</v>
      </c>
    </row>
    <row r="1363" spans="1:1" x14ac:dyDescent="0.3">
      <c r="A1363" s="14">
        <v>-2.2923097125932556E-2</v>
      </c>
    </row>
    <row r="1364" spans="1:1" x14ac:dyDescent="0.3">
      <c r="A1364" s="14">
        <v>0.92293149262217899</v>
      </c>
    </row>
    <row r="1365" spans="1:1" x14ac:dyDescent="0.3">
      <c r="A1365" s="14">
        <v>-5.1602873228143345E-2</v>
      </c>
    </row>
    <row r="1366" spans="1:1" x14ac:dyDescent="0.3">
      <c r="A1366" s="14">
        <v>0.30388130137825037</v>
      </c>
    </row>
    <row r="1367" spans="1:1" x14ac:dyDescent="0.3">
      <c r="A1367" s="14">
        <v>0.77203005662567947</v>
      </c>
    </row>
    <row r="1368" spans="1:1" x14ac:dyDescent="0.3">
      <c r="A1368" s="14">
        <v>0.14194307995055122</v>
      </c>
    </row>
    <row r="1369" spans="1:1" x14ac:dyDescent="0.3">
      <c r="A1369" s="14">
        <v>0.47722367987974584</v>
      </c>
    </row>
    <row r="1370" spans="1:1" x14ac:dyDescent="0.3">
      <c r="A1370" s="14">
        <v>0.5320113596957573</v>
      </c>
    </row>
    <row r="1371" spans="1:1" x14ac:dyDescent="0.3">
      <c r="A1371" s="14">
        <v>0.50606317182927896</v>
      </c>
    </row>
    <row r="1372" spans="1:1" x14ac:dyDescent="0.3">
      <c r="A1372" s="14">
        <v>1.0287880087616088</v>
      </c>
    </row>
    <row r="1373" spans="1:1" x14ac:dyDescent="0.3">
      <c r="A1373" s="14">
        <v>-0.10185828548384654</v>
      </c>
    </row>
    <row r="1374" spans="1:1" x14ac:dyDescent="0.3">
      <c r="A1374" s="14">
        <v>0.98323062320745225</v>
      </c>
    </row>
    <row r="1375" spans="1:1" x14ac:dyDescent="0.3">
      <c r="A1375" s="14">
        <v>0.31534492135433251</v>
      </c>
    </row>
    <row r="1376" spans="1:1" x14ac:dyDescent="0.3">
      <c r="A1376" s="14">
        <v>1.4227555244653129</v>
      </c>
    </row>
    <row r="1377" spans="1:1" x14ac:dyDescent="0.3">
      <c r="A1377" s="14">
        <v>1.3299699180459892</v>
      </c>
    </row>
    <row r="1378" spans="1:1" x14ac:dyDescent="0.3">
      <c r="A1378" s="14">
        <v>0.55516537378923381</v>
      </c>
    </row>
    <row r="1379" spans="1:1" x14ac:dyDescent="0.3">
      <c r="A1379" s="14">
        <v>0.55926514526481375</v>
      </c>
    </row>
    <row r="1380" spans="1:1" x14ac:dyDescent="0.3">
      <c r="A1380" s="14">
        <v>0.38553263577925001</v>
      </c>
    </row>
    <row r="1381" spans="1:1" x14ac:dyDescent="0.3">
      <c r="A1381" s="14">
        <v>0.54460955061718408</v>
      </c>
    </row>
    <row r="1382" spans="1:1" x14ac:dyDescent="0.3">
      <c r="A1382" s="14">
        <v>0.19479409243197007</v>
      </c>
    </row>
    <row r="1383" spans="1:1" x14ac:dyDescent="0.3">
      <c r="A1383" s="14">
        <v>0.74868072863119994</v>
      </c>
    </row>
    <row r="1384" spans="1:1" x14ac:dyDescent="0.3">
      <c r="A1384" s="14">
        <v>0.36660621769083357</v>
      </c>
    </row>
    <row r="1385" spans="1:1" x14ac:dyDescent="0.3">
      <c r="A1385" s="14">
        <v>0.42372964292682347</v>
      </c>
    </row>
    <row r="1386" spans="1:1" x14ac:dyDescent="0.3">
      <c r="A1386" s="14">
        <v>0.28719787746923536</v>
      </c>
    </row>
    <row r="1387" spans="1:1" x14ac:dyDescent="0.3">
      <c r="A1387" s="14">
        <v>0.73329484984976612</v>
      </c>
    </row>
    <row r="1388" spans="1:1" x14ac:dyDescent="0.3">
      <c r="A1388" s="14">
        <v>0.44112757076685827</v>
      </c>
    </row>
    <row r="1389" spans="1:1" x14ac:dyDescent="0.3">
      <c r="A1389" s="14">
        <v>0.99107037574815393</v>
      </c>
    </row>
    <row r="1390" spans="1:1" x14ac:dyDescent="0.3">
      <c r="A1390" s="14">
        <v>0.98747312181425373</v>
      </c>
    </row>
    <row r="1391" spans="1:1" x14ac:dyDescent="0.3">
      <c r="A1391" s="14">
        <v>1.3215569861771299</v>
      </c>
    </row>
    <row r="1392" spans="1:1" x14ac:dyDescent="0.3">
      <c r="A1392" s="14">
        <v>1.0364557879463967</v>
      </c>
    </row>
    <row r="1393" spans="1:1" x14ac:dyDescent="0.3">
      <c r="A1393" s="14">
        <v>0.74427983917184981</v>
      </c>
    </row>
    <row r="1394" spans="1:1" x14ac:dyDescent="0.3">
      <c r="A1394" s="14">
        <v>0.90488240036209977</v>
      </c>
    </row>
    <row r="1395" spans="1:1" x14ac:dyDescent="0.3">
      <c r="A1395" s="14">
        <v>0.66088418365437274</v>
      </c>
    </row>
    <row r="1396" spans="1:1" x14ac:dyDescent="0.3">
      <c r="A1396" s="14">
        <v>1.273823273154894</v>
      </c>
    </row>
    <row r="1397" spans="1:1" x14ac:dyDescent="0.3">
      <c r="A1397" s="14">
        <v>1.114321679535756</v>
      </c>
    </row>
    <row r="1398" spans="1:1" x14ac:dyDescent="0.3">
      <c r="A1398" s="14">
        <v>1.1535475342678347</v>
      </c>
    </row>
    <row r="1399" spans="1:1" x14ac:dyDescent="0.3">
      <c r="A1399" s="14">
        <v>0.51958914154056823</v>
      </c>
    </row>
    <row r="1400" spans="1:1" x14ac:dyDescent="0.3">
      <c r="A1400" s="14">
        <v>-0.19861383980791916</v>
      </c>
    </row>
    <row r="1401" spans="1:1" x14ac:dyDescent="0.3">
      <c r="A1401" s="14">
        <v>0.24697785109700274</v>
      </c>
    </row>
    <row r="1402" spans="1:1" x14ac:dyDescent="0.3">
      <c r="A1402" s="14">
        <v>1.2683465843885096</v>
      </c>
    </row>
    <row r="1403" spans="1:1" x14ac:dyDescent="0.3">
      <c r="A1403" s="14">
        <v>1.2891760262776144</v>
      </c>
    </row>
    <row r="1404" spans="1:1" x14ac:dyDescent="0.3">
      <c r="A1404" s="14">
        <v>0.78135382797592856</v>
      </c>
    </row>
    <row r="1405" spans="1:1" x14ac:dyDescent="0.3">
      <c r="A1405" s="14">
        <v>1.0423092786448993</v>
      </c>
    </row>
    <row r="1406" spans="1:1" x14ac:dyDescent="0.3">
      <c r="A1406" s="14">
        <v>1.0091018224269828</v>
      </c>
    </row>
    <row r="1407" spans="1:1" x14ac:dyDescent="0.3">
      <c r="A1407" s="14">
        <v>0.95536465534745396</v>
      </c>
    </row>
    <row r="1408" spans="1:1" x14ac:dyDescent="0.3">
      <c r="A1408" s="14">
        <v>0.57647009517841419</v>
      </c>
    </row>
    <row r="1409" spans="1:1" x14ac:dyDescent="0.3">
      <c r="A1409" s="14">
        <v>0.37047195375412306</v>
      </c>
    </row>
    <row r="1410" spans="1:1" x14ac:dyDescent="0.3">
      <c r="A1410" s="14">
        <v>0.54368544128699736</v>
      </c>
    </row>
    <row r="1411" spans="1:1" x14ac:dyDescent="0.3">
      <c r="A1411" s="14">
        <v>0.9584813844478729</v>
      </c>
    </row>
    <row r="1412" spans="1:1" x14ac:dyDescent="0.3">
      <c r="A1412" s="14">
        <v>0.91871512621383966</v>
      </c>
    </row>
    <row r="1413" spans="1:1" x14ac:dyDescent="0.3">
      <c r="A1413" s="14">
        <v>0.90879635340481613</v>
      </c>
    </row>
    <row r="1414" spans="1:1" x14ac:dyDescent="0.3">
      <c r="A1414" s="14">
        <v>0.43031736989787872</v>
      </c>
    </row>
    <row r="1415" spans="1:1" x14ac:dyDescent="0.3">
      <c r="A1415" s="14">
        <v>8.8692323927561503E-2</v>
      </c>
    </row>
    <row r="1416" spans="1:1" x14ac:dyDescent="0.3">
      <c r="A1416" s="14">
        <v>0.50279891087900319</v>
      </c>
    </row>
    <row r="1417" spans="1:1" x14ac:dyDescent="0.3">
      <c r="A1417" s="14">
        <v>0.90249813365534781</v>
      </c>
    </row>
    <row r="1418" spans="1:1" x14ac:dyDescent="0.3">
      <c r="A1418" s="14">
        <v>-0.31878464886464852</v>
      </c>
    </row>
    <row r="1419" spans="1:1" x14ac:dyDescent="0.3">
      <c r="A1419" s="14">
        <v>0.26437327091094232</v>
      </c>
    </row>
    <row r="1420" spans="1:1" x14ac:dyDescent="0.3">
      <c r="A1420" s="14">
        <v>-3.7892279780513738E-2</v>
      </c>
    </row>
    <row r="1421" spans="1:1" x14ac:dyDescent="0.3">
      <c r="A1421" s="14">
        <v>0.51736311167237681</v>
      </c>
    </row>
    <row r="1422" spans="1:1" x14ac:dyDescent="0.3">
      <c r="A1422" s="14">
        <v>0.28975925037389838</v>
      </c>
    </row>
    <row r="1423" spans="1:1" x14ac:dyDescent="0.3">
      <c r="A1423" s="14">
        <v>-0.45217009834460631</v>
      </c>
    </row>
    <row r="1424" spans="1:1" x14ac:dyDescent="0.3">
      <c r="A1424" s="14">
        <v>0.2647229911881876</v>
      </c>
    </row>
    <row r="1425" spans="1:1" x14ac:dyDescent="0.3">
      <c r="A1425" s="14">
        <v>0.29486935881575405</v>
      </c>
    </row>
    <row r="1426" spans="1:1" x14ac:dyDescent="0.3">
      <c r="A1426" s="14">
        <v>0.87209015151794278</v>
      </c>
    </row>
    <row r="1427" spans="1:1" x14ac:dyDescent="0.3">
      <c r="A1427" s="14">
        <v>1.3485180404695198</v>
      </c>
    </row>
    <row r="1428" spans="1:1" x14ac:dyDescent="0.3">
      <c r="A1428" s="14">
        <v>1.1520112993017522</v>
      </c>
    </row>
    <row r="1429" spans="1:1" x14ac:dyDescent="0.3">
      <c r="A1429" s="14">
        <v>-0.23649279802372519</v>
      </c>
    </row>
    <row r="1430" spans="1:1" x14ac:dyDescent="0.3">
      <c r="A1430" s="14">
        <v>0.6823366245921576</v>
      </c>
    </row>
    <row r="1431" spans="1:1" x14ac:dyDescent="0.3">
      <c r="A1431" s="14">
        <v>-0.38029277713697024</v>
      </c>
    </row>
    <row r="1432" spans="1:1" x14ac:dyDescent="0.3">
      <c r="A1432" s="14">
        <v>0.98506239577803512</v>
      </c>
    </row>
    <row r="1433" spans="1:1" x14ac:dyDescent="0.3">
      <c r="A1433" s="14">
        <v>0.9544801279253099</v>
      </c>
    </row>
    <row r="1434" spans="1:1" x14ac:dyDescent="0.3">
      <c r="A1434" s="14">
        <v>-0.43899264045509284</v>
      </c>
    </row>
    <row r="1435" spans="1:1" x14ac:dyDescent="0.3">
      <c r="A1435" s="14">
        <v>1.1348174056150739</v>
      </c>
    </row>
    <row r="1436" spans="1:1" x14ac:dyDescent="0.3">
      <c r="A1436" s="14">
        <v>1.004591057472964</v>
      </c>
    </row>
    <row r="1437" spans="1:1" x14ac:dyDescent="0.3">
      <c r="A1437" s="14">
        <v>1.3997060566460726</v>
      </c>
    </row>
    <row r="1438" spans="1:1" x14ac:dyDescent="0.3">
      <c r="A1438" s="14">
        <v>0.66985933416688781</v>
      </c>
    </row>
    <row r="1439" spans="1:1" x14ac:dyDescent="0.3">
      <c r="A1439" s="14">
        <v>1.2991924858186183</v>
      </c>
    </row>
    <row r="1440" spans="1:1" x14ac:dyDescent="0.3">
      <c r="A1440" s="14">
        <v>0.73756873860382821</v>
      </c>
    </row>
    <row r="1441" spans="1:1" x14ac:dyDescent="0.3">
      <c r="A1441" s="14">
        <v>1.6784836137941495</v>
      </c>
    </row>
    <row r="1442" spans="1:1" x14ac:dyDescent="0.3">
      <c r="A1442" s="14">
        <v>1.0321354662646676</v>
      </c>
    </row>
    <row r="1443" spans="1:1" x14ac:dyDescent="0.3">
      <c r="A1443" s="14">
        <v>1.6546492723638224</v>
      </c>
    </row>
    <row r="1444" spans="1:1" x14ac:dyDescent="0.3">
      <c r="A1444" s="14">
        <v>0.67571373832953796</v>
      </c>
    </row>
    <row r="1445" spans="1:1" x14ac:dyDescent="0.3">
      <c r="A1445" s="14">
        <v>0.22324341306918724</v>
      </c>
    </row>
    <row r="1446" spans="1:1" x14ac:dyDescent="0.3">
      <c r="A1446" s="14">
        <v>0.70301342775796172</v>
      </c>
    </row>
    <row r="1447" spans="1:1" x14ac:dyDescent="0.3">
      <c r="A1447" s="14">
        <v>-0.22566806216420493</v>
      </c>
    </row>
    <row r="1448" spans="1:1" x14ac:dyDescent="0.3">
      <c r="A1448" s="14">
        <v>1.500974275207507</v>
      </c>
    </row>
    <row r="1449" spans="1:1" x14ac:dyDescent="0.3">
      <c r="A1449" s="14">
        <v>0.33260053907678705</v>
      </c>
    </row>
    <row r="1450" spans="1:1" x14ac:dyDescent="0.3">
      <c r="A1450" s="14">
        <v>-7.7288753252435463E-2</v>
      </c>
    </row>
    <row r="1451" spans="1:1" x14ac:dyDescent="0.3">
      <c r="A1451" s="14">
        <v>8.8450391052766891E-3</v>
      </c>
    </row>
    <row r="1452" spans="1:1" x14ac:dyDescent="0.3">
      <c r="A1452" s="14">
        <v>1.1259265981626023</v>
      </c>
    </row>
    <row r="1453" spans="1:1" x14ac:dyDescent="0.3">
      <c r="A1453" s="14">
        <v>1.4954901360138927E-2</v>
      </c>
    </row>
    <row r="1454" spans="1:1" x14ac:dyDescent="0.3">
      <c r="A1454" s="14">
        <v>1.1181581138914587</v>
      </c>
    </row>
    <row r="1455" spans="1:1" x14ac:dyDescent="0.3">
      <c r="A1455" s="14">
        <v>0.48828150029573686</v>
      </c>
    </row>
    <row r="1456" spans="1:1" x14ac:dyDescent="0.3">
      <c r="A1456" s="14">
        <v>0.8764309654169169</v>
      </c>
    </row>
    <row r="1457" spans="1:1" x14ac:dyDescent="0.3">
      <c r="A1457" s="14">
        <v>0.2762840092598644</v>
      </c>
    </row>
    <row r="1458" spans="1:1" x14ac:dyDescent="0.3">
      <c r="A1458" s="14">
        <v>0.95472960063545353</v>
      </c>
    </row>
    <row r="1459" spans="1:1" x14ac:dyDescent="0.3">
      <c r="A1459" s="14">
        <v>1.282019883712556</v>
      </c>
    </row>
    <row r="1460" spans="1:1" x14ac:dyDescent="0.3">
      <c r="A1460" s="14">
        <v>0.99803833440368417</v>
      </c>
    </row>
    <row r="1461" spans="1:1" x14ac:dyDescent="0.3">
      <c r="A1461" s="14">
        <v>-0.25354506825957335</v>
      </c>
    </row>
    <row r="1462" spans="1:1" x14ac:dyDescent="0.3">
      <c r="A1462" s="14">
        <v>0.35938020151465533</v>
      </c>
    </row>
    <row r="1463" spans="1:1" x14ac:dyDescent="0.3">
      <c r="A1463" s="14">
        <v>0.48293418748505546</v>
      </c>
    </row>
    <row r="1464" spans="1:1" x14ac:dyDescent="0.3">
      <c r="A1464" s="14">
        <v>0.55327221523110282</v>
      </c>
    </row>
    <row r="1465" spans="1:1" x14ac:dyDescent="0.3">
      <c r="A1465" s="14">
        <v>1.9640156201487653</v>
      </c>
    </row>
    <row r="1466" spans="1:1" x14ac:dyDescent="0.3">
      <c r="A1466" s="14">
        <v>-0.25291710694876085</v>
      </c>
    </row>
    <row r="1467" spans="1:1" x14ac:dyDescent="0.3">
      <c r="A1467" s="14">
        <v>0.67290082067800061</v>
      </c>
    </row>
    <row r="1468" spans="1:1" x14ac:dyDescent="0.3">
      <c r="A1468" s="14">
        <v>0.29320673259280927</v>
      </c>
    </row>
    <row r="1469" spans="1:1" x14ac:dyDescent="0.3">
      <c r="A1469" s="14">
        <v>0.97767294499384583</v>
      </c>
    </row>
    <row r="1470" spans="1:1" x14ac:dyDescent="0.3">
      <c r="A1470" s="14">
        <v>0.94577099583586766</v>
      </c>
    </row>
    <row r="1471" spans="1:1" x14ac:dyDescent="0.3">
      <c r="A1471" s="14">
        <v>1.1905916182545837</v>
      </c>
    </row>
    <row r="1472" spans="1:1" x14ac:dyDescent="0.3">
      <c r="A1472" s="14">
        <v>-0.48046016579367895</v>
      </c>
    </row>
    <row r="1473" spans="1:1" x14ac:dyDescent="0.3">
      <c r="A1473" s="14">
        <v>0.19979611442468856</v>
      </c>
    </row>
    <row r="1474" spans="1:1" x14ac:dyDescent="0.3">
      <c r="A1474" s="14">
        <v>9.9500370937081237E-2</v>
      </c>
    </row>
    <row r="1475" spans="1:1" x14ac:dyDescent="0.3">
      <c r="A1475" s="14">
        <v>0.1492490752559178</v>
      </c>
    </row>
    <row r="1476" spans="1:1" x14ac:dyDescent="0.3">
      <c r="A1476" s="14">
        <v>1.0125465370010613</v>
      </c>
    </row>
    <row r="1477" spans="1:1" x14ac:dyDescent="0.3">
      <c r="A1477" s="14">
        <v>0.32582277164763507</v>
      </c>
    </row>
    <row r="1478" spans="1:1" x14ac:dyDescent="0.3">
      <c r="A1478" s="14">
        <v>0.18121559777381691</v>
      </c>
    </row>
    <row r="1479" spans="1:1" x14ac:dyDescent="0.3">
      <c r="A1479" s="14">
        <v>0.85653017262606734</v>
      </c>
    </row>
    <row r="1480" spans="1:1" x14ac:dyDescent="0.3">
      <c r="A1480" s="14">
        <v>0.69047338095794408</v>
      </c>
    </row>
    <row r="1481" spans="1:1" x14ac:dyDescent="0.3">
      <c r="A1481" s="14">
        <v>0.24559172100203494</v>
      </c>
    </row>
    <row r="1482" spans="1:1" x14ac:dyDescent="0.3">
      <c r="A1482" s="14">
        <v>1.1019873656970542</v>
      </c>
    </row>
    <row r="1483" spans="1:1" x14ac:dyDescent="0.3">
      <c r="A1483" s="14">
        <v>0.61911309405510173</v>
      </c>
    </row>
    <row r="1484" spans="1:1" x14ac:dyDescent="0.3">
      <c r="A1484" s="14">
        <v>0.95203596372192034</v>
      </c>
    </row>
    <row r="1485" spans="1:1" x14ac:dyDescent="0.3">
      <c r="A1485" s="14">
        <v>0.28477024739348711</v>
      </c>
    </row>
    <row r="1486" spans="1:1" x14ac:dyDescent="0.3">
      <c r="A1486" s="14">
        <v>0.41528986879791441</v>
      </c>
    </row>
    <row r="1487" spans="1:1" x14ac:dyDescent="0.3">
      <c r="A1487" s="14">
        <v>1.3666006345487609</v>
      </c>
    </row>
    <row r="1488" spans="1:1" x14ac:dyDescent="0.3">
      <c r="A1488" s="14">
        <v>0.54027618698948177</v>
      </c>
    </row>
    <row r="1489" spans="1:1" x14ac:dyDescent="0.3">
      <c r="A1489" s="14">
        <v>1.2362013747949929</v>
      </c>
    </row>
    <row r="1490" spans="1:1" x14ac:dyDescent="0.3">
      <c r="A1490" s="14">
        <v>0.38029821908036043</v>
      </c>
    </row>
    <row r="1491" spans="1:1" x14ac:dyDescent="0.3">
      <c r="A1491" s="14">
        <v>0.92321267202486901</v>
      </c>
    </row>
    <row r="1492" spans="1:1" x14ac:dyDescent="0.3">
      <c r="A1492" s="14">
        <v>0.77375889995946778</v>
      </c>
    </row>
    <row r="1493" spans="1:1" x14ac:dyDescent="0.3">
      <c r="A1493" s="14">
        <v>7.4138524140846429E-2</v>
      </c>
    </row>
    <row r="1494" spans="1:1" x14ac:dyDescent="0.3">
      <c r="A1494" s="14">
        <v>0.56024191469434703</v>
      </c>
    </row>
    <row r="1495" spans="1:1" x14ac:dyDescent="0.3">
      <c r="A1495" s="14">
        <v>0.3981958526445713</v>
      </c>
    </row>
    <row r="1496" spans="1:1" x14ac:dyDescent="0.3">
      <c r="A1496" s="14">
        <v>1.2908683156608542</v>
      </c>
    </row>
    <row r="1497" spans="1:1" x14ac:dyDescent="0.3">
      <c r="A1497" s="14">
        <v>0.77232872827466126</v>
      </c>
    </row>
    <row r="1498" spans="1:1" x14ac:dyDescent="0.3">
      <c r="A1498" s="14">
        <v>2.082050820954465</v>
      </c>
    </row>
    <row r="1499" spans="1:1" x14ac:dyDescent="0.3">
      <c r="A1499" s="14">
        <v>0.71753055713199398</v>
      </c>
    </row>
    <row r="1500" spans="1:1" x14ac:dyDescent="0.3">
      <c r="A1500" s="14">
        <v>0.53920201096214926</v>
      </c>
    </row>
    <row r="1501" spans="1:1" x14ac:dyDescent="0.3">
      <c r="A1501" s="14">
        <v>0.60165082923897328</v>
      </c>
    </row>
    <row r="1502" spans="1:1" x14ac:dyDescent="0.3">
      <c r="A1502" s="14">
        <v>-4.5309524864372824E-3</v>
      </c>
    </row>
    <row r="1503" spans="1:1" x14ac:dyDescent="0.3">
      <c r="A1503" s="14">
        <v>0.49184505519084598</v>
      </c>
    </row>
    <row r="1504" spans="1:1" x14ac:dyDescent="0.3">
      <c r="A1504" s="14">
        <v>-6.1073710705238218E-2</v>
      </c>
    </row>
    <row r="1505" spans="1:1" x14ac:dyDescent="0.3">
      <c r="A1505" s="14">
        <v>-0.65019727873384625</v>
      </c>
    </row>
    <row r="1506" spans="1:1" x14ac:dyDescent="0.3">
      <c r="A1506" s="14">
        <v>0.34985435877452503</v>
      </c>
    </row>
    <row r="1507" spans="1:1" x14ac:dyDescent="0.3">
      <c r="A1507" s="14">
        <v>0.84773460833606917</v>
      </c>
    </row>
    <row r="1508" spans="1:1" x14ac:dyDescent="0.3">
      <c r="A1508" s="14">
        <v>0.4060328700820714</v>
      </c>
    </row>
    <row r="1509" spans="1:1" x14ac:dyDescent="0.3">
      <c r="A1509" s="14">
        <v>0.27903240774776195</v>
      </c>
    </row>
    <row r="1510" spans="1:1" x14ac:dyDescent="0.3">
      <c r="A1510" s="14">
        <v>0.78352830135491969</v>
      </c>
    </row>
    <row r="1511" spans="1:1" x14ac:dyDescent="0.3">
      <c r="A1511" s="14">
        <v>0.84285156377565584</v>
      </c>
    </row>
    <row r="1512" spans="1:1" x14ac:dyDescent="0.3">
      <c r="A1512" s="14">
        <v>0.28689210696490014</v>
      </c>
    </row>
    <row r="1513" spans="1:1" x14ac:dyDescent="0.3">
      <c r="A1513" s="14">
        <v>0.95296440952956973</v>
      </c>
    </row>
    <row r="1514" spans="1:1" x14ac:dyDescent="0.3">
      <c r="A1514" s="14">
        <v>0.26711440625050697</v>
      </c>
    </row>
    <row r="1515" spans="1:1" x14ac:dyDescent="0.3">
      <c r="A1515" s="14">
        <v>0.49738315237716763</v>
      </c>
    </row>
    <row r="1516" spans="1:1" x14ac:dyDescent="0.3">
      <c r="A1516" s="14">
        <v>0.24179057538700488</v>
      </c>
    </row>
    <row r="1517" spans="1:1" x14ac:dyDescent="0.3">
      <c r="A1517" s="14">
        <v>-8.7504862538859973E-3</v>
      </c>
    </row>
    <row r="1518" spans="1:1" x14ac:dyDescent="0.3">
      <c r="A1518" s="14">
        <v>0.56725842074643495</v>
      </c>
    </row>
    <row r="1519" spans="1:1" x14ac:dyDescent="0.3">
      <c r="A1519" s="14">
        <v>-4.3597973778885399E-2</v>
      </c>
    </row>
    <row r="1520" spans="1:1" x14ac:dyDescent="0.3">
      <c r="A1520" s="14">
        <v>0.27064567376000442</v>
      </c>
    </row>
    <row r="1521" spans="1:1" x14ac:dyDescent="0.3">
      <c r="A1521" s="14">
        <v>0.5299532067661652</v>
      </c>
    </row>
    <row r="1522" spans="1:1" x14ac:dyDescent="0.3">
      <c r="A1522" s="14">
        <v>1.5433322328175414</v>
      </c>
    </row>
    <row r="1523" spans="1:1" x14ac:dyDescent="0.3">
      <c r="A1523" s="14">
        <v>1.0023951380312817</v>
      </c>
    </row>
    <row r="1524" spans="1:1" x14ac:dyDescent="0.3">
      <c r="A1524" s="14">
        <v>1.5169429602433413</v>
      </c>
    </row>
    <row r="1525" spans="1:1" x14ac:dyDescent="0.3">
      <c r="A1525" s="14">
        <v>0.32352619380752384</v>
      </c>
    </row>
    <row r="1526" spans="1:1" x14ac:dyDescent="0.3">
      <c r="A1526" s="14">
        <v>0.60752880408655674</v>
      </c>
    </row>
    <row r="1527" spans="1:1" x14ac:dyDescent="0.3">
      <c r="A1527" s="14">
        <v>0.31470399476888744</v>
      </c>
    </row>
    <row r="1528" spans="1:1" x14ac:dyDescent="0.3">
      <c r="A1528" s="14">
        <v>0.56098991350267924</v>
      </c>
    </row>
    <row r="1529" spans="1:1" x14ac:dyDescent="0.3">
      <c r="A1529" s="14">
        <v>0.41997738712644511</v>
      </c>
    </row>
    <row r="1530" spans="1:1" x14ac:dyDescent="0.3">
      <c r="A1530" s="14">
        <v>1.1377931193743787</v>
      </c>
    </row>
    <row r="1531" spans="1:1" x14ac:dyDescent="0.3">
      <c r="A1531" s="14">
        <v>0.50406117758145519</v>
      </c>
    </row>
    <row r="1532" spans="1:1" x14ac:dyDescent="0.3">
      <c r="A1532" s="14">
        <v>0.8919629100461518</v>
      </c>
    </row>
    <row r="1533" spans="1:1" x14ac:dyDescent="0.3">
      <c r="A1533" s="14">
        <v>0.75958732978734866</v>
      </c>
    </row>
    <row r="1534" spans="1:1" x14ac:dyDescent="0.3">
      <c r="A1534" s="14">
        <v>0.77976842688933923</v>
      </c>
    </row>
    <row r="1535" spans="1:1" x14ac:dyDescent="0.3">
      <c r="A1535" s="14">
        <v>0.19716260162018431</v>
      </c>
    </row>
    <row r="1536" spans="1:1" x14ac:dyDescent="0.3">
      <c r="A1536" s="14">
        <v>0.70633329617944851</v>
      </c>
    </row>
    <row r="1537" spans="1:1" x14ac:dyDescent="0.3">
      <c r="A1537" s="14">
        <v>1.9074101209726049</v>
      </c>
    </row>
    <row r="1538" spans="1:1" x14ac:dyDescent="0.3">
      <c r="A1538" s="14">
        <v>0.91983911697550658</v>
      </c>
    </row>
    <row r="1539" spans="1:1" x14ac:dyDescent="0.3">
      <c r="A1539" s="14">
        <v>0.68267150348081074</v>
      </c>
    </row>
    <row r="1540" spans="1:1" x14ac:dyDescent="0.3">
      <c r="A1540" s="14">
        <v>-0.20468111498768368</v>
      </c>
    </row>
    <row r="1541" spans="1:1" x14ac:dyDescent="0.3">
      <c r="A1541" s="14">
        <v>0.66047538678834727</v>
      </c>
    </row>
    <row r="1542" spans="1:1" x14ac:dyDescent="0.3">
      <c r="A1542" s="14">
        <v>0.39752508469668763</v>
      </c>
    </row>
    <row r="1543" spans="1:1" x14ac:dyDescent="0.3">
      <c r="A1543" s="14">
        <v>0.8952706237739293</v>
      </c>
    </row>
    <row r="1544" spans="1:1" x14ac:dyDescent="0.3">
      <c r="A1544" s="14">
        <v>1.2346968656172201</v>
      </c>
    </row>
    <row r="1545" spans="1:1" x14ac:dyDescent="0.3">
      <c r="A1545" s="14">
        <v>1.0420406412720615</v>
      </c>
    </row>
    <row r="1546" spans="1:1" x14ac:dyDescent="0.3">
      <c r="A1546" s="14">
        <v>1.0359901505880142</v>
      </c>
    </row>
    <row r="1547" spans="1:1" x14ac:dyDescent="0.3">
      <c r="A1547" s="14">
        <v>9.9160187408840875E-2</v>
      </c>
    </row>
    <row r="1548" spans="1:1" x14ac:dyDescent="0.3">
      <c r="A1548" s="14">
        <v>-0.10707919632680328</v>
      </c>
    </row>
    <row r="1549" spans="1:1" x14ac:dyDescent="0.3">
      <c r="A1549" s="14">
        <v>1.1691586660014441</v>
      </c>
    </row>
    <row r="1550" spans="1:1" x14ac:dyDescent="0.3">
      <c r="A1550" s="14">
        <v>0.1826143872602142</v>
      </c>
    </row>
    <row r="1551" spans="1:1" x14ac:dyDescent="0.3">
      <c r="A1551" s="14">
        <v>1.0229064174063183</v>
      </c>
    </row>
    <row r="1552" spans="1:1" x14ac:dyDescent="0.3">
      <c r="A1552" s="14">
        <v>1.3947022262816426</v>
      </c>
    </row>
    <row r="1553" spans="1:1" x14ac:dyDescent="0.3">
      <c r="A1553" s="14">
        <v>0.40913981846426789</v>
      </c>
    </row>
    <row r="1554" spans="1:1" x14ac:dyDescent="0.3">
      <c r="A1554" s="14">
        <v>1.0045235044006087</v>
      </c>
    </row>
    <row r="1555" spans="1:1" x14ac:dyDescent="0.3">
      <c r="A1555" s="14">
        <v>5.5243499763832297E-2</v>
      </c>
    </row>
    <row r="1556" spans="1:1" x14ac:dyDescent="0.3">
      <c r="A1556" s="14">
        <v>0.82769126572716711</v>
      </c>
    </row>
    <row r="1557" spans="1:1" x14ac:dyDescent="0.3">
      <c r="A1557" s="14">
        <v>-0.29308739474283307</v>
      </c>
    </row>
    <row r="1558" spans="1:1" x14ac:dyDescent="0.3">
      <c r="A1558" s="14">
        <v>1.8103554167856191</v>
      </c>
    </row>
    <row r="1559" spans="1:1" x14ac:dyDescent="0.3">
      <c r="A1559" s="14">
        <v>0.31983146885411506</v>
      </c>
    </row>
    <row r="1560" spans="1:1" x14ac:dyDescent="0.3">
      <c r="A1560" s="14">
        <v>-0.14235430890090311</v>
      </c>
    </row>
    <row r="1561" spans="1:1" x14ac:dyDescent="0.3">
      <c r="A1561" s="14">
        <v>0.98968238224379468</v>
      </c>
    </row>
    <row r="1562" spans="1:1" x14ac:dyDescent="0.3">
      <c r="A1562" s="14">
        <v>0.75408694560403966</v>
      </c>
    </row>
    <row r="1563" spans="1:1" x14ac:dyDescent="0.3">
      <c r="A1563" s="14">
        <v>0.43136901570387326</v>
      </c>
    </row>
    <row r="1564" spans="1:1" x14ac:dyDescent="0.3">
      <c r="A1564" s="14">
        <v>0.31004810346983075</v>
      </c>
    </row>
    <row r="1565" spans="1:1" x14ac:dyDescent="0.3">
      <c r="A1565" s="14">
        <v>0.977425696525827</v>
      </c>
    </row>
    <row r="1566" spans="1:1" x14ac:dyDescent="0.3">
      <c r="A1566" s="14">
        <v>1.3122702511556699</v>
      </c>
    </row>
    <row r="1567" spans="1:1" x14ac:dyDescent="0.3">
      <c r="A1567" s="14">
        <v>1.3223329939668187</v>
      </c>
    </row>
    <row r="1568" spans="1:1" x14ac:dyDescent="0.3">
      <c r="A1568" s="14">
        <v>0.65789388210382282</v>
      </c>
    </row>
    <row r="1569" spans="1:1" x14ac:dyDescent="0.3">
      <c r="A1569" s="14">
        <v>-7.9629567096053358E-2</v>
      </c>
    </row>
    <row r="1570" spans="1:1" x14ac:dyDescent="0.3">
      <c r="A1570" s="14">
        <v>1.1035058367890054</v>
      </c>
    </row>
    <row r="1571" spans="1:1" x14ac:dyDescent="0.3">
      <c r="A1571" s="14">
        <v>4.0477630619504053E-2</v>
      </c>
    </row>
    <row r="1572" spans="1:1" x14ac:dyDescent="0.3">
      <c r="A1572" s="14">
        <v>0.16312485098284796</v>
      </c>
    </row>
    <row r="1573" spans="1:1" x14ac:dyDescent="0.3">
      <c r="A1573" s="14">
        <v>0.91461364232796893</v>
      </c>
    </row>
    <row r="1574" spans="1:1" x14ac:dyDescent="0.3">
      <c r="A1574" s="14">
        <v>1.8229861635813445</v>
      </c>
    </row>
    <row r="1575" spans="1:1" x14ac:dyDescent="0.3">
      <c r="A1575" s="14">
        <v>0.36578995727360436</v>
      </c>
    </row>
    <row r="1576" spans="1:1" x14ac:dyDescent="0.3">
      <c r="A1576" s="14">
        <v>0.48810202234464684</v>
      </c>
    </row>
    <row r="1577" spans="1:1" x14ac:dyDescent="0.3">
      <c r="A1577" s="14">
        <v>0.93597993251722167</v>
      </c>
    </row>
    <row r="1578" spans="1:1" x14ac:dyDescent="0.3">
      <c r="A1578" s="14">
        <v>0.57194240231475257</v>
      </c>
    </row>
    <row r="1579" spans="1:1" x14ac:dyDescent="0.3">
      <c r="A1579" s="14">
        <v>1.0302824879458912</v>
      </c>
    </row>
    <row r="1580" spans="1:1" x14ac:dyDescent="0.3">
      <c r="A1580" s="14">
        <v>4.0978898393435922E-2</v>
      </c>
    </row>
    <row r="1581" spans="1:1" x14ac:dyDescent="0.3">
      <c r="A1581" s="14">
        <v>2.7571781366506818E-2</v>
      </c>
    </row>
    <row r="1582" spans="1:1" x14ac:dyDescent="0.3">
      <c r="A1582" s="14">
        <v>1.1116729613536049</v>
      </c>
    </row>
    <row r="1583" spans="1:1" x14ac:dyDescent="0.3">
      <c r="A1583" s="14">
        <v>0.76456922093612079</v>
      </c>
    </row>
    <row r="1584" spans="1:1" x14ac:dyDescent="0.3">
      <c r="A1584" s="14">
        <v>0.55041142875393179</v>
      </c>
    </row>
    <row r="1585" spans="1:1" x14ac:dyDescent="0.3">
      <c r="A1585" s="14">
        <v>1.0902561950842353</v>
      </c>
    </row>
    <row r="1586" spans="1:1" x14ac:dyDescent="0.3">
      <c r="A1586" s="14">
        <v>0.87789834236372977</v>
      </c>
    </row>
    <row r="1587" spans="1:1" x14ac:dyDescent="0.3">
      <c r="A1587" s="14">
        <v>0.59489986674456685</v>
      </c>
    </row>
    <row r="1588" spans="1:1" x14ac:dyDescent="0.3">
      <c r="A1588" s="14">
        <v>1.0289154752746144</v>
      </c>
    </row>
    <row r="1589" spans="1:1" x14ac:dyDescent="0.3">
      <c r="A1589" s="14">
        <v>0.69233716779550458</v>
      </c>
    </row>
    <row r="1590" spans="1:1" x14ac:dyDescent="0.3">
      <c r="A1590" s="14">
        <v>1.0515518458090547</v>
      </c>
    </row>
    <row r="1591" spans="1:1" x14ac:dyDescent="0.3">
      <c r="A1591" s="14">
        <v>1.4932811778331734</v>
      </c>
    </row>
    <row r="1592" spans="1:1" x14ac:dyDescent="0.3">
      <c r="A1592" s="14">
        <v>0.56848410097420288</v>
      </c>
    </row>
    <row r="1593" spans="1:1" x14ac:dyDescent="0.3">
      <c r="A1593" s="14">
        <v>0.30557811526214085</v>
      </c>
    </row>
    <row r="1594" spans="1:1" x14ac:dyDescent="0.3">
      <c r="A1594" s="14">
        <v>0.25510652545377893</v>
      </c>
    </row>
    <row r="1595" spans="1:1" x14ac:dyDescent="0.3">
      <c r="A1595" s="14">
        <v>0.75717068782266883</v>
      </c>
    </row>
    <row r="1596" spans="1:1" x14ac:dyDescent="0.3">
      <c r="A1596" s="14">
        <v>1.244595828764764</v>
      </c>
    </row>
    <row r="1597" spans="1:1" x14ac:dyDescent="0.3">
      <c r="A1597" s="14">
        <v>1.4173005723324144</v>
      </c>
    </row>
    <row r="1598" spans="1:1" x14ac:dyDescent="0.3">
      <c r="A1598" s="14">
        <v>0.79545478099710865</v>
      </c>
    </row>
    <row r="1599" spans="1:1" x14ac:dyDescent="0.3">
      <c r="A1599" s="14">
        <v>0.32039118304342107</v>
      </c>
    </row>
    <row r="1600" spans="1:1" x14ac:dyDescent="0.3">
      <c r="A1600" s="14">
        <v>1.0356949008625811</v>
      </c>
    </row>
    <row r="1601" spans="1:1" x14ac:dyDescent="0.3">
      <c r="A1601" s="14">
        <v>1.0366258002849815</v>
      </c>
    </row>
    <row r="1602" spans="1:1" x14ac:dyDescent="0.3">
      <c r="A1602" s="14">
        <v>0.74042083769410072</v>
      </c>
    </row>
    <row r="1603" spans="1:1" x14ac:dyDescent="0.3">
      <c r="A1603" s="14">
        <v>1.3328246921422136</v>
      </c>
    </row>
    <row r="1604" spans="1:1" x14ac:dyDescent="0.3">
      <c r="A1604" s="14">
        <v>0.42861343377916311</v>
      </c>
    </row>
    <row r="1605" spans="1:1" x14ac:dyDescent="0.3">
      <c r="A1605" s="14">
        <v>1.1699367353435273</v>
      </c>
    </row>
    <row r="1606" spans="1:1" x14ac:dyDescent="0.3">
      <c r="A1606" s="14">
        <v>-0.91322814766303262</v>
      </c>
    </row>
    <row r="1607" spans="1:1" x14ac:dyDescent="0.3">
      <c r="A1607" s="14">
        <v>0.29783743403440016</v>
      </c>
    </row>
    <row r="1608" spans="1:1" x14ac:dyDescent="0.3">
      <c r="A1608" s="14">
        <v>0.79462649631528204</v>
      </c>
    </row>
    <row r="1609" spans="1:1" x14ac:dyDescent="0.3">
      <c r="A1609" s="14">
        <v>0.77437320948087596</v>
      </c>
    </row>
    <row r="1610" spans="1:1" x14ac:dyDescent="0.3">
      <c r="A1610" s="14">
        <v>0.46382252370748245</v>
      </c>
    </row>
    <row r="1611" spans="1:1" x14ac:dyDescent="0.3">
      <c r="A1611" s="14">
        <v>0.85706552187554885</v>
      </c>
    </row>
    <row r="1612" spans="1:1" x14ac:dyDescent="0.3">
      <c r="A1612" s="14">
        <v>0.56581083723268655</v>
      </c>
    </row>
    <row r="1613" spans="1:1" x14ac:dyDescent="0.3">
      <c r="A1613" s="14">
        <v>0.21617398504662483</v>
      </c>
    </row>
    <row r="1614" spans="1:1" x14ac:dyDescent="0.3">
      <c r="A1614" s="14">
        <v>9.6724449857602979E-2</v>
      </c>
    </row>
    <row r="1615" spans="1:1" x14ac:dyDescent="0.3">
      <c r="A1615" s="14">
        <v>0.91876726106355</v>
      </c>
    </row>
    <row r="1616" spans="1:1" x14ac:dyDescent="0.3">
      <c r="A1616" s="14">
        <v>0.10287139317935293</v>
      </c>
    </row>
    <row r="1617" spans="1:1" x14ac:dyDescent="0.3">
      <c r="A1617" s="14">
        <v>0.99821625558545124</v>
      </c>
    </row>
    <row r="1618" spans="1:1" x14ac:dyDescent="0.3">
      <c r="A1618" s="14">
        <v>1.6271612126062172</v>
      </c>
    </row>
    <row r="1619" spans="1:1" x14ac:dyDescent="0.3">
      <c r="A1619" s="14">
        <v>0.25418249359620837</v>
      </c>
    </row>
    <row r="1620" spans="1:1" x14ac:dyDescent="0.3">
      <c r="A1620" s="14">
        <v>1.0357465975782543</v>
      </c>
    </row>
    <row r="1621" spans="1:1" x14ac:dyDescent="0.3">
      <c r="A1621" s="14">
        <v>0.68934062247997063</v>
      </c>
    </row>
    <row r="1622" spans="1:1" x14ac:dyDescent="0.3">
      <c r="A1622" s="14">
        <v>0.6448307199692237</v>
      </c>
    </row>
    <row r="1623" spans="1:1" x14ac:dyDescent="0.3">
      <c r="A1623" s="14">
        <v>0.65656368439184332</v>
      </c>
    </row>
    <row r="1624" spans="1:1" x14ac:dyDescent="0.3">
      <c r="A1624" s="14">
        <v>1.2215961149777457</v>
      </c>
    </row>
    <row r="1625" spans="1:1" x14ac:dyDescent="0.3">
      <c r="A1625" s="14">
        <v>0.26940823504889905</v>
      </c>
    </row>
    <row r="1626" spans="1:1" x14ac:dyDescent="0.3">
      <c r="A1626" s="14">
        <v>0.72771951398270729</v>
      </c>
    </row>
    <row r="1627" spans="1:1" x14ac:dyDescent="0.3">
      <c r="A1627" s="14">
        <v>1.0210080039044216</v>
      </c>
    </row>
    <row r="1628" spans="1:1" x14ac:dyDescent="0.3">
      <c r="A1628" s="14">
        <v>0.27523153907009984</v>
      </c>
    </row>
    <row r="1629" spans="1:1" x14ac:dyDescent="0.3">
      <c r="A1629" s="14">
        <v>0.64239850003809507</v>
      </c>
    </row>
    <row r="1630" spans="1:1" x14ac:dyDescent="0.3">
      <c r="A1630" s="14">
        <v>0.81500293496643583</v>
      </c>
    </row>
    <row r="1631" spans="1:1" x14ac:dyDescent="0.3">
      <c r="A1631" s="14">
        <v>1.2621258537240392</v>
      </c>
    </row>
    <row r="1632" spans="1:1" x14ac:dyDescent="0.3">
      <c r="A1632" s="14">
        <v>0.34654163605980592</v>
      </c>
    </row>
    <row r="1633" spans="1:1" x14ac:dyDescent="0.3">
      <c r="A1633" s="14">
        <v>1.0974293435379299</v>
      </c>
    </row>
    <row r="1634" spans="1:1" x14ac:dyDescent="0.3">
      <c r="A1634" s="14">
        <v>1.2833201533026608</v>
      </c>
    </row>
    <row r="1635" spans="1:1" x14ac:dyDescent="0.3">
      <c r="A1635" s="14">
        <v>0.79246859619690846</v>
      </c>
    </row>
    <row r="1636" spans="1:1" x14ac:dyDescent="0.3">
      <c r="A1636" s="14">
        <v>9.3418311455584588E-2</v>
      </c>
    </row>
    <row r="1637" spans="1:1" x14ac:dyDescent="0.3">
      <c r="A1637" s="14">
        <v>0.70990503200834265</v>
      </c>
    </row>
    <row r="1638" spans="1:1" x14ac:dyDescent="0.3">
      <c r="A1638" s="14">
        <v>1.0050339768256435</v>
      </c>
    </row>
    <row r="1639" spans="1:1" x14ac:dyDescent="0.3">
      <c r="A1639" s="14">
        <v>0.90445592588140555</v>
      </c>
    </row>
    <row r="1640" spans="1:1" x14ac:dyDescent="0.3">
      <c r="A1640" s="14">
        <v>0.54586173737711152</v>
      </c>
    </row>
    <row r="1641" spans="1:1" x14ac:dyDescent="0.3">
      <c r="A1641" s="14">
        <v>0.62860621275267425</v>
      </c>
    </row>
    <row r="1642" spans="1:1" x14ac:dyDescent="0.3">
      <c r="A1642" s="14">
        <v>0.38509584616851961</v>
      </c>
    </row>
    <row r="1643" spans="1:1" x14ac:dyDescent="0.3">
      <c r="A1643" s="14">
        <v>0.50542116733708387</v>
      </c>
    </row>
    <row r="1644" spans="1:1" x14ac:dyDescent="0.3">
      <c r="A1644" s="14">
        <v>1.0662036078446511</v>
      </c>
    </row>
    <row r="1645" spans="1:1" x14ac:dyDescent="0.3">
      <c r="A1645" s="14">
        <v>-3.7374695770551268E-2</v>
      </c>
    </row>
    <row r="1646" spans="1:1" x14ac:dyDescent="0.3">
      <c r="A1646" s="14">
        <v>1.5298520288318869</v>
      </c>
    </row>
    <row r="1647" spans="1:1" x14ac:dyDescent="0.3">
      <c r="A1647" s="14">
        <v>-0.10773283804939313</v>
      </c>
    </row>
    <row r="1648" spans="1:1" x14ac:dyDescent="0.3">
      <c r="A1648" s="14">
        <v>1.9067283528538419</v>
      </c>
    </row>
    <row r="1649" spans="1:1" x14ac:dyDescent="0.3">
      <c r="A1649" s="14">
        <v>0.45385117458546864</v>
      </c>
    </row>
    <row r="1650" spans="1:1" x14ac:dyDescent="0.3">
      <c r="A1650" s="14">
        <v>1.1052893373685853</v>
      </c>
    </row>
    <row r="1651" spans="1:1" x14ac:dyDescent="0.3">
      <c r="A1651" s="14">
        <v>1.1740108412133872</v>
      </c>
    </row>
    <row r="1652" spans="1:1" x14ac:dyDescent="0.3">
      <c r="A1652" s="14">
        <v>0.56405294547162244</v>
      </c>
    </row>
    <row r="1653" spans="1:1" x14ac:dyDescent="0.3">
      <c r="A1653" s="14">
        <v>-0.23324983326001772</v>
      </c>
    </row>
    <row r="1654" spans="1:1" x14ac:dyDescent="0.3">
      <c r="A1654" s="14">
        <v>0.33115992961864243</v>
      </c>
    </row>
    <row r="1655" spans="1:1" x14ac:dyDescent="0.3">
      <c r="A1655" s="14">
        <v>0.75133997357301441</v>
      </c>
    </row>
    <row r="1656" spans="1:1" x14ac:dyDescent="0.3">
      <c r="A1656" s="14">
        <v>0.36408308343151674</v>
      </c>
    </row>
    <row r="1657" spans="1:1" x14ac:dyDescent="0.3">
      <c r="A1657" s="14">
        <v>0.79410179147923388</v>
      </c>
    </row>
    <row r="1658" spans="1:1" x14ac:dyDescent="0.3">
      <c r="A1658" s="14">
        <v>1.3871162873194167</v>
      </c>
    </row>
    <row r="1659" spans="1:1" x14ac:dyDescent="0.3">
      <c r="A1659" s="14">
        <v>0.79248056076629891</v>
      </c>
    </row>
    <row r="1660" spans="1:1" x14ac:dyDescent="0.3">
      <c r="A1660" s="14">
        <v>1.1860286510059361</v>
      </c>
    </row>
    <row r="1661" spans="1:1" x14ac:dyDescent="0.3">
      <c r="A1661" s="14">
        <v>0.14996209764569468</v>
      </c>
    </row>
    <row r="1662" spans="1:1" x14ac:dyDescent="0.3">
      <c r="A1662" s="14">
        <v>0.14593218368500374</v>
      </c>
    </row>
    <row r="1663" spans="1:1" x14ac:dyDescent="0.3">
      <c r="A1663" s="14">
        <v>0.96342171765732898</v>
      </c>
    </row>
    <row r="1664" spans="1:1" x14ac:dyDescent="0.3">
      <c r="A1664" s="14">
        <v>1.2737717094274019</v>
      </c>
    </row>
    <row r="1665" spans="1:1" x14ac:dyDescent="0.3">
      <c r="A1665" s="14">
        <v>0.23304622097017519</v>
      </c>
    </row>
    <row r="1666" spans="1:1" x14ac:dyDescent="0.3">
      <c r="A1666" s="14">
        <v>1.2227406512522299</v>
      </c>
    </row>
    <row r="1667" spans="1:1" x14ac:dyDescent="0.3">
      <c r="A1667" s="14">
        <v>0.73710782530805374</v>
      </c>
    </row>
    <row r="1668" spans="1:1" x14ac:dyDescent="0.3">
      <c r="A1668" s="14">
        <v>0.64148875255361792</v>
      </c>
    </row>
    <row r="1669" spans="1:1" x14ac:dyDescent="0.3">
      <c r="A1669" s="14">
        <v>0.97282935667649506</v>
      </c>
    </row>
    <row r="1670" spans="1:1" x14ac:dyDescent="0.3">
      <c r="A1670" s="14">
        <v>0.9298996176306501</v>
      </c>
    </row>
    <row r="1671" spans="1:1" x14ac:dyDescent="0.3">
      <c r="A1671" s="14">
        <v>1.2424135046914104</v>
      </c>
    </row>
    <row r="1672" spans="1:1" x14ac:dyDescent="0.3">
      <c r="A1672" s="14">
        <v>0.37424741904765224</v>
      </c>
    </row>
    <row r="1673" spans="1:1" x14ac:dyDescent="0.3">
      <c r="A1673" s="14">
        <v>0.53745861516568882</v>
      </c>
    </row>
    <row r="1674" spans="1:1" x14ac:dyDescent="0.3">
      <c r="A1674" s="14">
        <v>0.62488624981570151</v>
      </c>
    </row>
    <row r="1675" spans="1:1" x14ac:dyDescent="0.3">
      <c r="A1675" s="14">
        <v>0.27996314273843936</v>
      </c>
    </row>
    <row r="1676" spans="1:1" x14ac:dyDescent="0.3">
      <c r="A1676" s="14">
        <v>0.17851373394980802</v>
      </c>
    </row>
    <row r="1677" spans="1:1" x14ac:dyDescent="0.3">
      <c r="A1677" s="14">
        <v>0.21082958518471989</v>
      </c>
    </row>
    <row r="1678" spans="1:1" x14ac:dyDescent="0.3">
      <c r="A1678" s="14">
        <v>1.748659614316074</v>
      </c>
    </row>
    <row r="1679" spans="1:1" x14ac:dyDescent="0.3">
      <c r="A1679" s="14">
        <v>0.30369453401265883</v>
      </c>
    </row>
    <row r="1680" spans="1:1" x14ac:dyDescent="0.3">
      <c r="A1680" s="14">
        <v>0.32499642769996406</v>
      </c>
    </row>
    <row r="1681" spans="1:1" x14ac:dyDescent="0.3">
      <c r="A1681" s="14">
        <v>4.5370448974865557E-2</v>
      </c>
    </row>
    <row r="1682" spans="1:1" x14ac:dyDescent="0.3">
      <c r="A1682" s="14">
        <v>0.26018781921733691</v>
      </c>
    </row>
    <row r="1683" spans="1:1" x14ac:dyDescent="0.3">
      <c r="A1683" s="14">
        <v>0.55119911631477858</v>
      </c>
    </row>
    <row r="1684" spans="1:1" x14ac:dyDescent="0.3">
      <c r="A1684" s="14">
        <v>6.1439131347830037E-2</v>
      </c>
    </row>
    <row r="1685" spans="1:1" x14ac:dyDescent="0.3">
      <c r="A1685" s="14">
        <v>0.12917483810554434</v>
      </c>
    </row>
    <row r="1686" spans="1:1" x14ac:dyDescent="0.3">
      <c r="A1686" s="14">
        <v>1.3585023632935977</v>
      </c>
    </row>
    <row r="1687" spans="1:1" x14ac:dyDescent="0.3">
      <c r="A1687" s="14">
        <v>0.92298361683554331</v>
      </c>
    </row>
    <row r="1688" spans="1:1" x14ac:dyDescent="0.3">
      <c r="A1688" s="14">
        <v>-0.15154922099904491</v>
      </c>
    </row>
    <row r="1689" spans="1:1" x14ac:dyDescent="0.3">
      <c r="A1689" s="14">
        <v>1.1572008785953696</v>
      </c>
    </row>
    <row r="1690" spans="1:1" x14ac:dyDescent="0.3">
      <c r="A1690" s="14">
        <v>-0.21696776025116118</v>
      </c>
    </row>
    <row r="1691" spans="1:1" x14ac:dyDescent="0.3">
      <c r="A1691" s="14">
        <v>1.8934992937898485</v>
      </c>
    </row>
    <row r="1692" spans="1:1" x14ac:dyDescent="0.3">
      <c r="A1692" s="14">
        <v>1.0868857458227144</v>
      </c>
    </row>
    <row r="1693" spans="1:1" x14ac:dyDescent="0.3">
      <c r="A1693" s="14">
        <v>0.89417176215824834</v>
      </c>
    </row>
    <row r="1694" spans="1:1" x14ac:dyDescent="0.3">
      <c r="A1694" s="14">
        <v>1.2062680971127346</v>
      </c>
    </row>
    <row r="1695" spans="1:1" x14ac:dyDescent="0.3">
      <c r="A1695" s="14">
        <v>0.51862864838234968</v>
      </c>
    </row>
    <row r="1696" spans="1:1" x14ac:dyDescent="0.3">
      <c r="A1696" s="14">
        <v>-0.44057372933549394</v>
      </c>
    </row>
    <row r="1697" spans="1:1" x14ac:dyDescent="0.3">
      <c r="A1697" s="14">
        <v>0.80181045742932877</v>
      </c>
    </row>
    <row r="1698" spans="1:1" x14ac:dyDescent="0.3">
      <c r="A1698" s="14">
        <v>0.83016848857297043</v>
      </c>
    </row>
    <row r="1699" spans="1:1" x14ac:dyDescent="0.3">
      <c r="A1699" s="14">
        <v>-0.7609456908809733</v>
      </c>
    </row>
    <row r="1700" spans="1:1" x14ac:dyDescent="0.3">
      <c r="A1700" s="14">
        <v>5.6312478176663974E-2</v>
      </c>
    </row>
    <row r="1701" spans="1:1" x14ac:dyDescent="0.3">
      <c r="A1701" s="14">
        <v>1.2873705822329622</v>
      </c>
    </row>
    <row r="1702" spans="1:1" x14ac:dyDescent="0.3">
      <c r="A1702" s="14">
        <v>1.1844117941390397</v>
      </c>
    </row>
    <row r="1703" spans="1:1" x14ac:dyDescent="0.3">
      <c r="A1703" s="14">
        <v>1.3063837859134086</v>
      </c>
    </row>
    <row r="1704" spans="1:1" x14ac:dyDescent="0.3">
      <c r="A1704" s="14">
        <v>1.441282225888282</v>
      </c>
    </row>
    <row r="1705" spans="1:1" x14ac:dyDescent="0.3">
      <c r="A1705" s="14">
        <v>1.5564915641378474</v>
      </c>
    </row>
    <row r="1706" spans="1:1" x14ac:dyDescent="0.3">
      <c r="A1706" s="14">
        <v>0.57920452069597106</v>
      </c>
    </row>
    <row r="1707" spans="1:1" x14ac:dyDescent="0.3">
      <c r="A1707" s="14">
        <v>0.51586951122022073</v>
      </c>
    </row>
    <row r="1708" spans="1:1" x14ac:dyDescent="0.3">
      <c r="A1708" s="14">
        <v>0.53581071122554014</v>
      </c>
    </row>
    <row r="1709" spans="1:1" x14ac:dyDescent="0.3">
      <c r="A1709" s="14">
        <v>0.10631424323954068</v>
      </c>
    </row>
    <row r="1710" spans="1:1" x14ac:dyDescent="0.3">
      <c r="A1710" s="14">
        <v>0.94060707228557361</v>
      </c>
    </row>
    <row r="1711" spans="1:1" x14ac:dyDescent="0.3">
      <c r="A1711" s="14">
        <v>1.2104209704667881</v>
      </c>
    </row>
    <row r="1712" spans="1:1" x14ac:dyDescent="0.3">
      <c r="A1712" s="14">
        <v>0.78860048043997844</v>
      </c>
    </row>
    <row r="1713" spans="1:1" x14ac:dyDescent="0.3">
      <c r="A1713" s="14">
        <v>0.98164471034343326</v>
      </c>
    </row>
    <row r="1714" spans="1:1" x14ac:dyDescent="0.3">
      <c r="A1714" s="14">
        <v>0.2736412531147821</v>
      </c>
    </row>
    <row r="1715" spans="1:1" x14ac:dyDescent="0.3">
      <c r="A1715" s="14">
        <v>0.64175906791157522</v>
      </c>
    </row>
    <row r="1716" spans="1:1" x14ac:dyDescent="0.3">
      <c r="A1716" s="14">
        <v>1.7362733568768398</v>
      </c>
    </row>
    <row r="1717" spans="1:1" x14ac:dyDescent="0.3">
      <c r="A1717" s="14">
        <v>9.3151833414440721E-2</v>
      </c>
    </row>
    <row r="1718" spans="1:1" x14ac:dyDescent="0.3">
      <c r="A1718" s="14">
        <v>0.31919485068197279</v>
      </c>
    </row>
    <row r="1719" spans="1:1" x14ac:dyDescent="0.3">
      <c r="A1719" s="14">
        <v>-0.14167596759831125</v>
      </c>
    </row>
    <row r="1720" spans="1:1" x14ac:dyDescent="0.3">
      <c r="A1720" s="14">
        <v>0.49086175429822282</v>
      </c>
    </row>
    <row r="1721" spans="1:1" x14ac:dyDescent="0.3">
      <c r="A1721" s="14">
        <v>0.80394984923225188</v>
      </c>
    </row>
    <row r="1722" spans="1:1" x14ac:dyDescent="0.3">
      <c r="A1722" s="14">
        <v>0.27025279873136859</v>
      </c>
    </row>
    <row r="1723" spans="1:1" x14ac:dyDescent="0.3">
      <c r="A1723" s="14">
        <v>1.420025389719566</v>
      </c>
    </row>
    <row r="1724" spans="1:1" x14ac:dyDescent="0.3">
      <c r="A1724" s="14">
        <v>0.44547813196260627</v>
      </c>
    </row>
    <row r="1725" spans="1:1" x14ac:dyDescent="0.3">
      <c r="A1725" s="14">
        <v>0.7736304518539614</v>
      </c>
    </row>
    <row r="1726" spans="1:1" x14ac:dyDescent="0.3">
      <c r="A1726" s="14">
        <v>0.62854002934210207</v>
      </c>
    </row>
    <row r="1727" spans="1:1" x14ac:dyDescent="0.3">
      <c r="A1727" s="14">
        <v>0.55524568752870973</v>
      </c>
    </row>
    <row r="1728" spans="1:1" x14ac:dyDescent="0.3">
      <c r="A1728" s="14">
        <v>0.58945143744050976</v>
      </c>
    </row>
    <row r="1729" spans="1:1" x14ac:dyDescent="0.3">
      <c r="A1729" s="14">
        <v>0.89478890709151371</v>
      </c>
    </row>
    <row r="1730" spans="1:1" x14ac:dyDescent="0.3">
      <c r="A1730" s="14">
        <v>0.27742489863914971</v>
      </c>
    </row>
    <row r="1731" spans="1:1" x14ac:dyDescent="0.3">
      <c r="A1731" s="14">
        <v>1.6076393177335768</v>
      </c>
    </row>
    <row r="1732" spans="1:1" x14ac:dyDescent="0.3">
      <c r="A1732" s="14">
        <v>0.15413993608332283</v>
      </c>
    </row>
    <row r="1733" spans="1:1" x14ac:dyDescent="0.3">
      <c r="A1733" s="14">
        <v>0.98858836415959517</v>
      </c>
    </row>
    <row r="1734" spans="1:1" x14ac:dyDescent="0.3">
      <c r="A1734" s="14">
        <v>1.11046666031463</v>
      </c>
    </row>
    <row r="1735" spans="1:1" x14ac:dyDescent="0.3">
      <c r="A1735" s="14">
        <v>0.49814858167630682</v>
      </c>
    </row>
    <row r="1736" spans="1:1" x14ac:dyDescent="0.3">
      <c r="A1736" s="14">
        <v>1.2876119692755505</v>
      </c>
    </row>
    <row r="1737" spans="1:1" x14ac:dyDescent="0.3">
      <c r="A1737" s="14">
        <v>0.37489837698594281</v>
      </c>
    </row>
    <row r="1738" spans="1:1" x14ac:dyDescent="0.3">
      <c r="A1738" s="14">
        <v>0.36704063288320543</v>
      </c>
    </row>
    <row r="1739" spans="1:1" x14ac:dyDescent="0.3">
      <c r="A1739" s="14">
        <v>0.50075902088327495</v>
      </c>
    </row>
    <row r="1740" spans="1:1" x14ac:dyDescent="0.3">
      <c r="A1740" s="14">
        <v>0.55143883799169757</v>
      </c>
    </row>
    <row r="1741" spans="1:1" x14ac:dyDescent="0.3">
      <c r="A1741" s="14">
        <v>0.36294691939608237</v>
      </c>
    </row>
    <row r="1742" spans="1:1" x14ac:dyDescent="0.3">
      <c r="A1742" s="14">
        <v>1.3323182021937909</v>
      </c>
    </row>
    <row r="1743" spans="1:1" x14ac:dyDescent="0.3">
      <c r="A1743" s="14">
        <v>0.9180902689818512</v>
      </c>
    </row>
    <row r="1744" spans="1:1" x14ac:dyDescent="0.3">
      <c r="A1744" s="14">
        <v>1.328490937525705</v>
      </c>
    </row>
    <row r="1745" spans="1:1" x14ac:dyDescent="0.3">
      <c r="A1745" s="14">
        <v>0.80575092945267146</v>
      </c>
    </row>
    <row r="1746" spans="1:1" x14ac:dyDescent="0.3">
      <c r="A1746" s="14">
        <v>0.71784745766304692</v>
      </c>
    </row>
    <row r="1747" spans="1:1" x14ac:dyDescent="0.3">
      <c r="A1747" s="14">
        <v>0.84844457263677808</v>
      </c>
    </row>
    <row r="1748" spans="1:1" x14ac:dyDescent="0.3">
      <c r="A1748" s="14">
        <v>1.4512919813299558</v>
      </c>
    </row>
    <row r="1749" spans="1:1" x14ac:dyDescent="0.3">
      <c r="A1749" s="14">
        <v>6.1474969937845229E-2</v>
      </c>
    </row>
    <row r="1750" spans="1:1" x14ac:dyDescent="0.3">
      <c r="A1750" s="14">
        <v>1.1032897883144459</v>
      </c>
    </row>
    <row r="1751" spans="1:1" x14ac:dyDescent="0.3">
      <c r="A1751" s="14">
        <v>1.5047393716282622</v>
      </c>
    </row>
    <row r="1752" spans="1:1" x14ac:dyDescent="0.3">
      <c r="A1752" s="14">
        <v>0.38693161352635208</v>
      </c>
    </row>
    <row r="1753" spans="1:1" x14ac:dyDescent="0.3">
      <c r="A1753" s="14">
        <v>0.58477685391269929</v>
      </c>
    </row>
    <row r="1754" spans="1:1" x14ac:dyDescent="0.3">
      <c r="A1754" s="14">
        <v>0.5072388632924687</v>
      </c>
    </row>
    <row r="1755" spans="1:1" x14ac:dyDescent="0.3">
      <c r="A1755" s="14">
        <v>0.35894654654535979</v>
      </c>
    </row>
    <row r="1756" spans="1:1" x14ac:dyDescent="0.3">
      <c r="A1756" s="14">
        <v>0.68841245718315447</v>
      </c>
    </row>
    <row r="1757" spans="1:1" x14ac:dyDescent="0.3">
      <c r="A1757" s="14">
        <v>0.42628628187078588</v>
      </c>
    </row>
    <row r="1758" spans="1:1" x14ac:dyDescent="0.3">
      <c r="A1758" s="14">
        <v>2.6393473083280732</v>
      </c>
    </row>
    <row r="1759" spans="1:1" x14ac:dyDescent="0.3">
      <c r="A1759" s="14">
        <v>0.37524258280768913</v>
      </c>
    </row>
    <row r="1760" spans="1:1" x14ac:dyDescent="0.3">
      <c r="A1760" s="14">
        <v>0.63982600408895818</v>
      </c>
    </row>
    <row r="1761" spans="1:1" x14ac:dyDescent="0.3">
      <c r="A1761" s="14">
        <v>0.32590710857669153</v>
      </c>
    </row>
    <row r="1762" spans="1:1" x14ac:dyDescent="0.3">
      <c r="A1762" s="14">
        <v>0.15737514334017944</v>
      </c>
    </row>
    <row r="1763" spans="1:1" x14ac:dyDescent="0.3">
      <c r="A1763" s="14">
        <v>0.18419631563020974</v>
      </c>
    </row>
    <row r="1764" spans="1:1" x14ac:dyDescent="0.3">
      <c r="A1764" s="14">
        <v>1.1357381909127122</v>
      </c>
    </row>
    <row r="1765" spans="1:1" x14ac:dyDescent="0.3">
      <c r="A1765" s="14">
        <v>0.59868319299796968</v>
      </c>
    </row>
    <row r="1766" spans="1:1" x14ac:dyDescent="0.3">
      <c r="A1766" s="14">
        <v>0.37376244826949928</v>
      </c>
    </row>
    <row r="1767" spans="1:1" x14ac:dyDescent="0.3">
      <c r="A1767" s="14">
        <v>2.0017943349751328</v>
      </c>
    </row>
    <row r="1768" spans="1:1" x14ac:dyDescent="0.3">
      <c r="A1768" s="14">
        <v>0.73797384072690519</v>
      </c>
    </row>
    <row r="1769" spans="1:1" x14ac:dyDescent="0.3">
      <c r="A1769" s="14">
        <v>1.0113374576707004</v>
      </c>
    </row>
    <row r="1770" spans="1:1" x14ac:dyDescent="0.3">
      <c r="A1770" s="14">
        <v>0.58468725891220485</v>
      </c>
    </row>
    <row r="1771" spans="1:1" x14ac:dyDescent="0.3">
      <c r="A1771" s="14">
        <v>1.4251754163563637</v>
      </c>
    </row>
    <row r="1772" spans="1:1" x14ac:dyDescent="0.3">
      <c r="A1772" s="14">
        <v>0.45719954179001621</v>
      </c>
    </row>
    <row r="1773" spans="1:1" x14ac:dyDescent="0.3">
      <c r="A1773" s="14">
        <v>0.98660413434038341</v>
      </c>
    </row>
    <row r="1774" spans="1:1" x14ac:dyDescent="0.3">
      <c r="A1774" s="14">
        <v>0.12516371798254011</v>
      </c>
    </row>
    <row r="1775" spans="1:1" x14ac:dyDescent="0.3">
      <c r="A1775" s="14">
        <v>0.51912814693965847</v>
      </c>
    </row>
    <row r="1776" spans="1:1" x14ac:dyDescent="0.3">
      <c r="A1776" s="14">
        <v>0.45045927928527507</v>
      </c>
    </row>
    <row r="1777" spans="1:1" x14ac:dyDescent="0.3">
      <c r="A1777" s="14">
        <v>8.4615479353484346E-2</v>
      </c>
    </row>
    <row r="1778" spans="1:1" x14ac:dyDescent="0.3">
      <c r="A1778" s="14">
        <v>1.2898455185470366</v>
      </c>
    </row>
    <row r="1779" spans="1:1" x14ac:dyDescent="0.3">
      <c r="A1779" s="14">
        <v>0.68958746840724094</v>
      </c>
    </row>
    <row r="1780" spans="1:1" x14ac:dyDescent="0.3">
      <c r="A1780" s="14">
        <v>0.24103900145981308</v>
      </c>
    </row>
    <row r="1781" spans="1:1" x14ac:dyDescent="0.3">
      <c r="A1781" s="14">
        <v>0.80578842353546787</v>
      </c>
    </row>
    <row r="1782" spans="1:1" x14ac:dyDescent="0.3">
      <c r="A1782" s="14">
        <v>0.63685763131829543</v>
      </c>
    </row>
    <row r="1783" spans="1:1" x14ac:dyDescent="0.3">
      <c r="A1783" s="14">
        <v>0.4831865869775544</v>
      </c>
    </row>
    <row r="1784" spans="1:1" x14ac:dyDescent="0.3">
      <c r="A1784" s="14">
        <v>0.28660592689723829</v>
      </c>
    </row>
    <row r="1785" spans="1:1" x14ac:dyDescent="0.3">
      <c r="A1785" s="14">
        <v>1.2042515303218058</v>
      </c>
    </row>
    <row r="1786" spans="1:1" x14ac:dyDescent="0.3">
      <c r="A1786" s="14">
        <v>1.501690636844311</v>
      </c>
    </row>
    <row r="1787" spans="1:1" x14ac:dyDescent="0.3">
      <c r="A1787" s="14">
        <v>0.45561523895420336</v>
      </c>
    </row>
    <row r="1788" spans="1:1" x14ac:dyDescent="0.3">
      <c r="A1788" s="14">
        <v>0.29940983517409614</v>
      </c>
    </row>
    <row r="1789" spans="1:1" x14ac:dyDescent="0.3">
      <c r="A1789" s="14">
        <v>0.37637857301119032</v>
      </c>
    </row>
    <row r="1790" spans="1:1" x14ac:dyDescent="0.3">
      <c r="A1790" s="14">
        <v>0.98573894872740786</v>
      </c>
    </row>
    <row r="1791" spans="1:1" x14ac:dyDescent="0.3">
      <c r="A1791" s="14">
        <v>1.1393168253627988</v>
      </c>
    </row>
    <row r="1792" spans="1:1" x14ac:dyDescent="0.3">
      <c r="A1792" s="14">
        <v>0.83273365684790623</v>
      </c>
    </row>
    <row r="1793" spans="1:1" x14ac:dyDescent="0.3">
      <c r="A1793" s="14">
        <v>0.13410464557038193</v>
      </c>
    </row>
    <row r="1794" spans="1:1" x14ac:dyDescent="0.3">
      <c r="A1794" s="14">
        <v>0.67489121823822762</v>
      </c>
    </row>
    <row r="1795" spans="1:1" x14ac:dyDescent="0.3">
      <c r="A1795" s="14">
        <v>0.24204570682523183</v>
      </c>
    </row>
    <row r="1796" spans="1:1" x14ac:dyDescent="0.3">
      <c r="A1796" s="14">
        <v>0.57972235302018316</v>
      </c>
    </row>
    <row r="1797" spans="1:1" x14ac:dyDescent="0.3">
      <c r="A1797" s="14">
        <v>0.10297223513657315</v>
      </c>
    </row>
    <row r="1798" spans="1:1" x14ac:dyDescent="0.3">
      <c r="A1798" s="14">
        <v>0.78919753913401225</v>
      </c>
    </row>
    <row r="1799" spans="1:1" x14ac:dyDescent="0.3">
      <c r="A1799" s="14">
        <v>0.75107180822254715</v>
      </c>
    </row>
    <row r="1800" spans="1:1" x14ac:dyDescent="0.3">
      <c r="A1800" s="14">
        <v>0.42033603643500367</v>
      </c>
    </row>
    <row r="1801" spans="1:1" x14ac:dyDescent="0.3">
      <c r="A1801" s="14">
        <v>0.56348470494054903</v>
      </c>
    </row>
    <row r="1802" spans="1:1" x14ac:dyDescent="0.3">
      <c r="A1802" s="14">
        <v>-9.2948436480674509E-2</v>
      </c>
    </row>
    <row r="1803" spans="1:1" x14ac:dyDescent="0.3">
      <c r="A1803" s="14">
        <v>-0.8018688204311506</v>
      </c>
    </row>
    <row r="1804" spans="1:1" x14ac:dyDescent="0.3">
      <c r="A1804" s="14">
        <v>0.98781262123022529</v>
      </c>
    </row>
    <row r="1805" spans="1:1" x14ac:dyDescent="0.3">
      <c r="A1805" s="14">
        <v>-0.18239798183302333</v>
      </c>
    </row>
    <row r="1806" spans="1:1" x14ac:dyDescent="0.3">
      <c r="A1806" s="14">
        <v>0.35936892223180866</v>
      </c>
    </row>
    <row r="1807" spans="1:1" x14ac:dyDescent="0.3">
      <c r="A1807" s="14">
        <v>0.76398932595451952</v>
      </c>
    </row>
    <row r="1808" spans="1:1" x14ac:dyDescent="0.3">
      <c r="A1808" s="14">
        <v>0.29542000441382094</v>
      </c>
    </row>
    <row r="1809" spans="1:1" x14ac:dyDescent="0.3">
      <c r="A1809" s="14">
        <v>7.3734646433077644E-2</v>
      </c>
    </row>
    <row r="1810" spans="1:1" x14ac:dyDescent="0.3">
      <c r="A1810" s="14">
        <v>-0.15284466318106582</v>
      </c>
    </row>
    <row r="1811" spans="1:1" x14ac:dyDescent="0.3">
      <c r="A1811" s="14">
        <v>-0.19372440689968287</v>
      </c>
    </row>
    <row r="1812" spans="1:1" x14ac:dyDescent="0.3">
      <c r="A1812" s="14">
        <v>0.44058743037046699</v>
      </c>
    </row>
    <row r="1813" spans="1:1" x14ac:dyDescent="0.3">
      <c r="A1813" s="14">
        <v>0.19497441381590799</v>
      </c>
    </row>
    <row r="1814" spans="1:1" x14ac:dyDescent="0.3">
      <c r="A1814" s="14">
        <v>0.67135993828719764</v>
      </c>
    </row>
    <row r="1815" spans="1:1" x14ac:dyDescent="0.3">
      <c r="A1815" s="14">
        <v>0.49047441968189093</v>
      </c>
    </row>
    <row r="1816" spans="1:1" x14ac:dyDescent="0.3">
      <c r="A1816" s="14">
        <v>2.0532902037306244</v>
      </c>
    </row>
    <row r="1817" spans="1:1" x14ac:dyDescent="0.3">
      <c r="A1817" s="14">
        <v>9.5832138089353594E-4</v>
      </c>
    </row>
    <row r="1818" spans="1:1" x14ac:dyDescent="0.3">
      <c r="A1818" s="14">
        <v>0.48146465429593582</v>
      </c>
    </row>
    <row r="1819" spans="1:1" x14ac:dyDescent="0.3">
      <c r="A1819" s="14">
        <v>1.1669338907457387</v>
      </c>
    </row>
    <row r="1820" spans="1:1" x14ac:dyDescent="0.3">
      <c r="A1820" s="14">
        <v>1.1590961485537983</v>
      </c>
    </row>
    <row r="1821" spans="1:1" x14ac:dyDescent="0.3">
      <c r="A1821" s="14">
        <v>0.28891377059140816</v>
      </c>
    </row>
    <row r="1822" spans="1:1" x14ac:dyDescent="0.3">
      <c r="A1822" s="14">
        <v>0.9375961645426697</v>
      </c>
    </row>
    <row r="1823" spans="1:1" x14ac:dyDescent="0.3">
      <c r="A1823" s="14">
        <v>5.0464322544107987E-2</v>
      </c>
    </row>
    <row r="1824" spans="1:1" x14ac:dyDescent="0.3">
      <c r="A1824" s="14">
        <v>1.0454965768687505</v>
      </c>
    </row>
    <row r="1825" spans="1:1" x14ac:dyDescent="0.3">
      <c r="A1825" s="14">
        <v>1.2350480311728091</v>
      </c>
    </row>
    <row r="1826" spans="1:1" x14ac:dyDescent="0.3">
      <c r="A1826" s="14">
        <v>1.0437822131295926</v>
      </c>
    </row>
    <row r="1827" spans="1:1" x14ac:dyDescent="0.3">
      <c r="A1827" s="14">
        <v>0.81918324239276585</v>
      </c>
    </row>
    <row r="1828" spans="1:1" x14ac:dyDescent="0.3">
      <c r="A1828" s="14">
        <v>0.65450172342076907</v>
      </c>
    </row>
    <row r="1829" spans="1:1" x14ac:dyDescent="0.3">
      <c r="A1829" s="14">
        <v>0.41559416384520176</v>
      </c>
    </row>
    <row r="1830" spans="1:1" x14ac:dyDescent="0.3">
      <c r="A1830" s="14">
        <v>0.62094037840123339</v>
      </c>
    </row>
    <row r="1831" spans="1:1" x14ac:dyDescent="0.3">
      <c r="A1831" s="14">
        <v>0.69411754994029806</v>
      </c>
    </row>
    <row r="1832" spans="1:1" x14ac:dyDescent="0.3">
      <c r="A1832" s="14">
        <v>0.75259228480199514</v>
      </c>
    </row>
    <row r="1833" spans="1:1" x14ac:dyDescent="0.3">
      <c r="A1833" s="14">
        <v>0.80122680806973812</v>
      </c>
    </row>
    <row r="1834" spans="1:1" x14ac:dyDescent="0.3">
      <c r="A1834" s="14">
        <v>0.44745418871811349</v>
      </c>
    </row>
    <row r="1835" spans="1:1" x14ac:dyDescent="0.3">
      <c r="A1835" s="14">
        <v>0.38409433795408404</v>
      </c>
    </row>
    <row r="1836" spans="1:1" x14ac:dyDescent="0.3">
      <c r="A1836" s="14">
        <v>-0.27300652013576415</v>
      </c>
    </row>
    <row r="1837" spans="1:1" x14ac:dyDescent="0.3">
      <c r="A1837" s="14">
        <v>0.31980041138837906</v>
      </c>
    </row>
    <row r="1838" spans="1:1" x14ac:dyDescent="0.3">
      <c r="A1838" s="14">
        <v>0.91178981833712291</v>
      </c>
    </row>
    <row r="1839" spans="1:1" x14ac:dyDescent="0.3">
      <c r="A1839" s="14">
        <v>0.42421429028721175</v>
      </c>
    </row>
    <row r="1840" spans="1:1" x14ac:dyDescent="0.3">
      <c r="A1840" s="14">
        <v>0.5834587220398425</v>
      </c>
    </row>
    <row r="1841" spans="1:1" x14ac:dyDescent="0.3">
      <c r="A1841" s="14">
        <v>1.4917826919162616</v>
      </c>
    </row>
    <row r="1842" spans="1:1" x14ac:dyDescent="0.3">
      <c r="A1842" s="14">
        <v>0.52138729957729757</v>
      </c>
    </row>
    <row r="1843" spans="1:1" x14ac:dyDescent="0.3">
      <c r="A1843" s="14">
        <v>0.56920832077603201</v>
      </c>
    </row>
    <row r="1844" spans="1:1" x14ac:dyDescent="0.3">
      <c r="A1844" s="14">
        <v>0.70069366391566557</v>
      </c>
    </row>
    <row r="1845" spans="1:1" x14ac:dyDescent="0.3">
      <c r="A1845" s="14">
        <v>-0.26982435246980535</v>
      </c>
    </row>
    <row r="1846" spans="1:1" x14ac:dyDescent="0.3">
      <c r="A1846" s="14">
        <v>0.41981196694423156</v>
      </c>
    </row>
    <row r="1847" spans="1:1" x14ac:dyDescent="0.3">
      <c r="A1847" s="14">
        <v>0.57505106772039782</v>
      </c>
    </row>
    <row r="1848" spans="1:1" x14ac:dyDescent="0.3">
      <c r="A1848" s="14">
        <v>0.25290103426318811</v>
      </c>
    </row>
    <row r="1849" spans="1:1" x14ac:dyDescent="0.3">
      <c r="A1849" s="14">
        <v>0.89984820121657572</v>
      </c>
    </row>
    <row r="1850" spans="1:1" x14ac:dyDescent="0.3">
      <c r="A1850" s="14">
        <v>0.54804939770023453</v>
      </c>
    </row>
    <row r="1851" spans="1:1" x14ac:dyDescent="0.3">
      <c r="A1851" s="14">
        <v>1.5735618511581106</v>
      </c>
    </row>
    <row r="1852" spans="1:1" x14ac:dyDescent="0.3">
      <c r="A1852" s="14">
        <v>0.9225851721142907</v>
      </c>
    </row>
    <row r="1853" spans="1:1" x14ac:dyDescent="0.3">
      <c r="A1853" s="14">
        <v>0.89504199115092609</v>
      </c>
    </row>
    <row r="1854" spans="1:1" x14ac:dyDescent="0.3">
      <c r="A1854" s="14">
        <v>1.8242605425954714</v>
      </c>
    </row>
    <row r="1855" spans="1:1" x14ac:dyDescent="0.3">
      <c r="A1855" s="14">
        <v>-0.14435218903374017</v>
      </c>
    </row>
    <row r="1856" spans="1:1" x14ac:dyDescent="0.3">
      <c r="A1856" s="14">
        <v>0.30121942480355901</v>
      </c>
    </row>
    <row r="1857" spans="1:1" x14ac:dyDescent="0.3">
      <c r="A1857" s="14">
        <v>0.41706799310560627</v>
      </c>
    </row>
    <row r="1858" spans="1:1" x14ac:dyDescent="0.3">
      <c r="A1858" s="14">
        <v>0.55822505912582021</v>
      </c>
    </row>
    <row r="1859" spans="1:1" x14ac:dyDescent="0.3">
      <c r="A1859" s="14">
        <v>1.0484619661250099</v>
      </c>
    </row>
    <row r="1860" spans="1:1" x14ac:dyDescent="0.3">
      <c r="A1860" s="14">
        <v>0.46095273049589564</v>
      </c>
    </row>
    <row r="1861" spans="1:1" x14ac:dyDescent="0.3">
      <c r="A1861" s="14">
        <v>0.78134096850767865</v>
      </c>
    </row>
    <row r="1862" spans="1:1" x14ac:dyDescent="0.3">
      <c r="A1862" s="14">
        <v>1.8938883693791379E-2</v>
      </c>
    </row>
    <row r="1863" spans="1:1" x14ac:dyDescent="0.3">
      <c r="A1863" s="14">
        <v>-0.41832241319562913</v>
      </c>
    </row>
    <row r="1864" spans="1:1" x14ac:dyDescent="0.3">
      <c r="A1864" s="14">
        <v>1.0606889271360584</v>
      </c>
    </row>
    <row r="1865" spans="1:1" x14ac:dyDescent="0.3">
      <c r="A1865" s="14">
        <v>1.3781953211178568</v>
      </c>
    </row>
    <row r="1866" spans="1:1" x14ac:dyDescent="0.3">
      <c r="A1866" s="14">
        <v>0.30660610568378871</v>
      </c>
    </row>
    <row r="1867" spans="1:1" x14ac:dyDescent="0.3">
      <c r="A1867" s="14">
        <v>0.36601933523389291</v>
      </c>
    </row>
    <row r="1868" spans="1:1" x14ac:dyDescent="0.3">
      <c r="A1868" s="14">
        <v>1.6026541518529538</v>
      </c>
    </row>
    <row r="1869" spans="1:1" x14ac:dyDescent="0.3">
      <c r="A1869" s="14">
        <v>0.12877975400251629</v>
      </c>
    </row>
    <row r="1870" spans="1:1" x14ac:dyDescent="0.3">
      <c r="A1870" s="14">
        <v>7.1153203755543917E-2</v>
      </c>
    </row>
    <row r="1871" spans="1:1" x14ac:dyDescent="0.3">
      <c r="A1871" s="14">
        <v>0.51601732997267624</v>
      </c>
    </row>
    <row r="1872" spans="1:1" x14ac:dyDescent="0.3">
      <c r="A1872" s="14">
        <v>-0.10510943765474763</v>
      </c>
    </row>
    <row r="1873" spans="1:1" x14ac:dyDescent="0.3">
      <c r="A1873" s="14">
        <v>0.24724292419461666</v>
      </c>
    </row>
    <row r="1874" spans="1:1" x14ac:dyDescent="0.3">
      <c r="A1874" s="14">
        <v>0.50938569529291577</v>
      </c>
    </row>
    <row r="1875" spans="1:1" x14ac:dyDescent="0.3">
      <c r="A1875" s="14">
        <v>0.56482362834783595</v>
      </c>
    </row>
    <row r="1876" spans="1:1" x14ac:dyDescent="0.3">
      <c r="A1876" s="14">
        <v>0.15687749108925403</v>
      </c>
    </row>
    <row r="1877" spans="1:1" x14ac:dyDescent="0.3">
      <c r="A1877" s="14">
        <v>1.8478515310396049</v>
      </c>
    </row>
    <row r="1878" spans="1:1" x14ac:dyDescent="0.3">
      <c r="A1878" s="14">
        <v>0.74167129904719897</v>
      </c>
    </row>
    <row r="1879" spans="1:1" x14ac:dyDescent="0.3">
      <c r="A1879" s="14">
        <v>1.254729290624395</v>
      </c>
    </row>
    <row r="1880" spans="1:1" x14ac:dyDescent="0.3">
      <c r="A1880" s="14">
        <v>-0.27753813057109938</v>
      </c>
    </row>
    <row r="1881" spans="1:1" x14ac:dyDescent="0.3">
      <c r="A1881" s="14">
        <v>0.44023605280070666</v>
      </c>
    </row>
    <row r="1882" spans="1:1" x14ac:dyDescent="0.3">
      <c r="A1882" s="14">
        <v>0.75378835870384864</v>
      </c>
    </row>
    <row r="1883" spans="1:1" x14ac:dyDescent="0.3">
      <c r="A1883" s="14">
        <v>0.73428207218012698</v>
      </c>
    </row>
    <row r="1884" spans="1:1" x14ac:dyDescent="0.3">
      <c r="A1884" s="14">
        <v>0.58113736661028059</v>
      </c>
    </row>
    <row r="1885" spans="1:1" x14ac:dyDescent="0.3">
      <c r="A1885" s="14">
        <v>0.52348291799083568</v>
      </c>
    </row>
    <row r="1886" spans="1:1" x14ac:dyDescent="0.3">
      <c r="A1886" s="14">
        <v>-0.15822953143008334</v>
      </c>
    </row>
    <row r="1887" spans="1:1" x14ac:dyDescent="0.3">
      <c r="A1887" s="14">
        <v>0.90084574872821654</v>
      </c>
    </row>
    <row r="1888" spans="1:1" x14ac:dyDescent="0.3">
      <c r="A1888" s="14">
        <v>0.81192359952904403</v>
      </c>
    </row>
    <row r="1889" spans="1:1" x14ac:dyDescent="0.3">
      <c r="A1889" s="14">
        <v>0.84000829546623801</v>
      </c>
    </row>
    <row r="1890" spans="1:1" x14ac:dyDescent="0.3">
      <c r="A1890" s="14">
        <v>0.65585725092590719</v>
      </c>
    </row>
    <row r="1891" spans="1:1" x14ac:dyDescent="0.3">
      <c r="A1891" s="14">
        <v>0.91001368537853622</v>
      </c>
    </row>
    <row r="1892" spans="1:1" x14ac:dyDescent="0.3">
      <c r="A1892" s="14">
        <v>0.1982052628732576</v>
      </c>
    </row>
    <row r="1893" spans="1:1" x14ac:dyDescent="0.3">
      <c r="A1893" s="14">
        <v>0.13892562171593706</v>
      </c>
    </row>
    <row r="1894" spans="1:1" x14ac:dyDescent="0.3">
      <c r="A1894" s="14">
        <v>0.75681280016860919</v>
      </c>
    </row>
    <row r="1895" spans="1:1" x14ac:dyDescent="0.3">
      <c r="A1895" s="14">
        <v>1.5343227879094061</v>
      </c>
    </row>
    <row r="1896" spans="1:1" x14ac:dyDescent="0.3">
      <c r="A1896" s="14">
        <v>0.86115187489120582</v>
      </c>
    </row>
    <row r="1897" spans="1:1" x14ac:dyDescent="0.3">
      <c r="A1897" s="14">
        <v>0.85174514149602687</v>
      </c>
    </row>
    <row r="1898" spans="1:1" x14ac:dyDescent="0.3">
      <c r="A1898" s="14">
        <v>1.1959648785188477</v>
      </c>
    </row>
    <row r="1899" spans="1:1" x14ac:dyDescent="0.3">
      <c r="A1899" s="14">
        <v>1.0145888132858032</v>
      </c>
    </row>
    <row r="1900" spans="1:1" x14ac:dyDescent="0.3">
      <c r="A1900" s="14">
        <v>1.0194408822176357</v>
      </c>
    </row>
    <row r="1901" spans="1:1" x14ac:dyDescent="0.3">
      <c r="A1901" s="14">
        <v>0.54604790921819824</v>
      </c>
    </row>
    <row r="1902" spans="1:1" x14ac:dyDescent="0.3">
      <c r="A1902" s="14">
        <v>0.58814275464730892</v>
      </c>
    </row>
    <row r="1903" spans="1:1" x14ac:dyDescent="0.3">
      <c r="A1903" s="14">
        <v>0.45463074846529672</v>
      </c>
    </row>
    <row r="1904" spans="1:1" x14ac:dyDescent="0.3">
      <c r="A1904" s="14">
        <v>0.89210307252153997</v>
      </c>
    </row>
    <row r="1905" spans="1:1" x14ac:dyDescent="0.3">
      <c r="A1905" s="14">
        <v>1.1334261736663795</v>
      </c>
    </row>
    <row r="1906" spans="1:1" x14ac:dyDescent="0.3">
      <c r="A1906" s="14">
        <v>0.82178095156101394</v>
      </c>
    </row>
    <row r="1907" spans="1:1" x14ac:dyDescent="0.3">
      <c r="A1907" s="14">
        <v>0.62843351598986841</v>
      </c>
    </row>
    <row r="1908" spans="1:1" x14ac:dyDescent="0.3">
      <c r="A1908" s="14">
        <v>0.82246879654159988</v>
      </c>
    </row>
    <row r="1909" spans="1:1" x14ac:dyDescent="0.3">
      <c r="A1909" s="14">
        <v>0.93521225862681534</v>
      </c>
    </row>
    <row r="1910" spans="1:1" x14ac:dyDescent="0.3">
      <c r="A1910" s="14">
        <v>0.34060212478212232</v>
      </c>
    </row>
    <row r="1911" spans="1:1" x14ac:dyDescent="0.3">
      <c r="A1911" s="14">
        <v>0.8947712543351678</v>
      </c>
    </row>
    <row r="1912" spans="1:1" x14ac:dyDescent="0.3">
      <c r="A1912" s="14">
        <v>0.48031187835250438</v>
      </c>
    </row>
    <row r="1913" spans="1:1" x14ac:dyDescent="0.3">
      <c r="A1913" s="14">
        <v>0.55555802698032619</v>
      </c>
    </row>
    <row r="1914" spans="1:1" x14ac:dyDescent="0.3">
      <c r="A1914" s="14">
        <v>-0.47512692492241521</v>
      </c>
    </row>
    <row r="1915" spans="1:1" x14ac:dyDescent="0.3">
      <c r="A1915" s="14">
        <v>0.42202794808444843</v>
      </c>
    </row>
    <row r="1916" spans="1:1" x14ac:dyDescent="0.3">
      <c r="A1916" s="14">
        <v>0.46070988628433523</v>
      </c>
    </row>
    <row r="1917" spans="1:1" x14ac:dyDescent="0.3">
      <c r="A1917" s="14">
        <v>0.83650501458279336</v>
      </c>
    </row>
    <row r="1918" spans="1:1" x14ac:dyDescent="0.3">
      <c r="A1918" s="14">
        <v>0.93895857348912759</v>
      </c>
    </row>
    <row r="1919" spans="1:1" x14ac:dyDescent="0.3">
      <c r="A1919" s="14">
        <v>0.62071390406066806</v>
      </c>
    </row>
    <row r="1920" spans="1:1" x14ac:dyDescent="0.3">
      <c r="A1920" s="14">
        <v>0.97881591687113378</v>
      </c>
    </row>
    <row r="1921" spans="1:1" x14ac:dyDescent="0.3">
      <c r="A1921" s="14">
        <v>0.79526216717377296</v>
      </c>
    </row>
    <row r="1922" spans="1:1" x14ac:dyDescent="0.3">
      <c r="A1922" s="14">
        <v>1.6636386100976368</v>
      </c>
    </row>
    <row r="1923" spans="1:1" x14ac:dyDescent="0.3">
      <c r="A1923" s="14">
        <v>0.58661408837685458</v>
      </c>
    </row>
    <row r="1924" spans="1:1" x14ac:dyDescent="0.3">
      <c r="A1924" s="14">
        <v>-0.14093449544167946</v>
      </c>
    </row>
    <row r="1925" spans="1:1" x14ac:dyDescent="0.3">
      <c r="A1925" s="14">
        <v>-0.1619447112941558</v>
      </c>
    </row>
    <row r="1926" spans="1:1" x14ac:dyDescent="0.3">
      <c r="A1926" s="14">
        <v>0.82384467988927834</v>
      </c>
    </row>
    <row r="1927" spans="1:1" x14ac:dyDescent="0.3">
      <c r="A1927" s="14">
        <v>0.56300673475402851</v>
      </c>
    </row>
    <row r="1928" spans="1:1" x14ac:dyDescent="0.3">
      <c r="A1928" s="14">
        <v>0.8364736511209373</v>
      </c>
    </row>
    <row r="1929" spans="1:1" x14ac:dyDescent="0.3">
      <c r="A1929" s="14">
        <v>0.92551671955792736</v>
      </c>
    </row>
    <row r="1930" spans="1:1" x14ac:dyDescent="0.3">
      <c r="A1930" s="14">
        <v>0.64067025030436764</v>
      </c>
    </row>
    <row r="1931" spans="1:1" x14ac:dyDescent="0.3">
      <c r="A1931" s="14">
        <v>0.97161027133346711</v>
      </c>
    </row>
    <row r="1932" spans="1:1" x14ac:dyDescent="0.3">
      <c r="A1932" s="14">
        <v>0.86458022875434104</v>
      </c>
    </row>
    <row r="1933" spans="1:1" x14ac:dyDescent="0.3">
      <c r="A1933" s="14">
        <v>0.77899339130236256</v>
      </c>
    </row>
    <row r="1934" spans="1:1" x14ac:dyDescent="0.3">
      <c r="A1934" s="14">
        <v>-0.17211982082344202</v>
      </c>
    </row>
    <row r="1935" spans="1:1" x14ac:dyDescent="0.3">
      <c r="A1935" s="14">
        <v>0.80923165845328771</v>
      </c>
    </row>
    <row r="1936" spans="1:1" x14ac:dyDescent="0.3">
      <c r="A1936" s="14">
        <v>1.602238778863561</v>
      </c>
    </row>
    <row r="1937" spans="1:1" x14ac:dyDescent="0.3">
      <c r="A1937" s="14">
        <v>1.1600846354421204</v>
      </c>
    </row>
    <row r="1938" spans="1:1" x14ac:dyDescent="0.3">
      <c r="A1938" s="14">
        <v>8.7017477198739118E-2</v>
      </c>
    </row>
    <row r="1939" spans="1:1" x14ac:dyDescent="0.3">
      <c r="A1939" s="14">
        <v>8.2776681994479517E-2</v>
      </c>
    </row>
    <row r="1940" spans="1:1" x14ac:dyDescent="0.3">
      <c r="A1940" s="14">
        <v>-2.1086325266586221E-2</v>
      </c>
    </row>
    <row r="1941" spans="1:1" x14ac:dyDescent="0.3">
      <c r="A1941" s="14">
        <v>0.45220640595972494</v>
      </c>
    </row>
    <row r="1942" spans="1:1" x14ac:dyDescent="0.3">
      <c r="A1942" s="14">
        <v>0.78555717376818746</v>
      </c>
    </row>
    <row r="1943" spans="1:1" x14ac:dyDescent="0.3">
      <c r="A1943" s="14">
        <v>1.2217678615440553</v>
      </c>
    </row>
    <row r="1944" spans="1:1" x14ac:dyDescent="0.3">
      <c r="A1944" s="14">
        <v>-0.21550943488265781</v>
      </c>
    </row>
    <row r="1945" spans="1:1" x14ac:dyDescent="0.3">
      <c r="A1945" s="14">
        <v>0.52013182679261816</v>
      </c>
    </row>
    <row r="1946" spans="1:1" x14ac:dyDescent="0.3">
      <c r="A1946" s="14">
        <v>1.5469872146316308</v>
      </c>
    </row>
    <row r="1947" spans="1:1" x14ac:dyDescent="0.3">
      <c r="A1947" s="14">
        <v>0.93639618285008441</v>
      </c>
    </row>
    <row r="1948" spans="1:1" x14ac:dyDescent="0.3">
      <c r="A1948" s="14">
        <v>0.32555739473777201</v>
      </c>
    </row>
    <row r="1949" spans="1:1" x14ac:dyDescent="0.3">
      <c r="A1949" s="14">
        <v>0.6138746262595145</v>
      </c>
    </row>
    <row r="1950" spans="1:1" x14ac:dyDescent="0.3">
      <c r="A1950" s="14">
        <v>1.1056827756450209</v>
      </c>
    </row>
    <row r="1951" spans="1:1" x14ac:dyDescent="0.3">
      <c r="A1951" s="14">
        <v>0.32946088688464947</v>
      </c>
    </row>
    <row r="1952" spans="1:1" x14ac:dyDescent="0.3">
      <c r="A1952" s="14">
        <v>0.24524146204216363</v>
      </c>
    </row>
    <row r="1953" spans="1:1" x14ac:dyDescent="0.3">
      <c r="A1953" s="14">
        <v>0.70976328495025964</v>
      </c>
    </row>
    <row r="1954" spans="1:1" x14ac:dyDescent="0.3">
      <c r="A1954" s="14">
        <v>0.59592143242021622</v>
      </c>
    </row>
    <row r="1955" spans="1:1" x14ac:dyDescent="0.3">
      <c r="A1955" s="14">
        <v>0.37362763447356828</v>
      </c>
    </row>
    <row r="1956" spans="1:1" x14ac:dyDescent="0.3">
      <c r="A1956" s="14">
        <v>0.23293694435944487</v>
      </c>
    </row>
    <row r="1957" spans="1:1" x14ac:dyDescent="0.3">
      <c r="A1957" s="14">
        <v>0.59463601343496564</v>
      </c>
    </row>
    <row r="1958" spans="1:1" x14ac:dyDescent="0.3">
      <c r="A1958" s="14">
        <v>-6.4702703175730764E-2</v>
      </c>
    </row>
    <row r="1959" spans="1:1" x14ac:dyDescent="0.3">
      <c r="A1959" s="14">
        <v>0.70343572555462019</v>
      </c>
    </row>
    <row r="1960" spans="1:1" x14ac:dyDescent="0.3">
      <c r="A1960" s="14">
        <v>0.74723329772992209</v>
      </c>
    </row>
    <row r="1961" spans="1:1" x14ac:dyDescent="0.3">
      <c r="A1961" s="14">
        <v>0.36414825242496607</v>
      </c>
    </row>
    <row r="1962" spans="1:1" x14ac:dyDescent="0.3">
      <c r="A1962" s="14">
        <v>0.2135207463784998</v>
      </c>
    </row>
    <row r="1963" spans="1:1" x14ac:dyDescent="0.3">
      <c r="A1963" s="14">
        <v>0.54353484849350109</v>
      </c>
    </row>
    <row r="1964" spans="1:1" x14ac:dyDescent="0.3">
      <c r="A1964" s="14">
        <v>0.3021103343102795</v>
      </c>
    </row>
    <row r="1965" spans="1:1" x14ac:dyDescent="0.3">
      <c r="A1965" s="14">
        <v>0.62461769045523663</v>
      </c>
    </row>
    <row r="1966" spans="1:1" x14ac:dyDescent="0.3">
      <c r="A1966" s="14">
        <v>1.0414021624016099</v>
      </c>
    </row>
    <row r="1967" spans="1:1" x14ac:dyDescent="0.3">
      <c r="A1967" s="14">
        <v>0.43440487170765679</v>
      </c>
    </row>
    <row r="1968" spans="1:1" x14ac:dyDescent="0.3">
      <c r="A1968" s="14">
        <v>0.67375656822864483</v>
      </c>
    </row>
    <row r="1969" spans="1:1" x14ac:dyDescent="0.3">
      <c r="A1969" s="14">
        <v>-0.27242562073755261</v>
      </c>
    </row>
    <row r="1970" spans="1:1" x14ac:dyDescent="0.3">
      <c r="A1970" s="14">
        <v>0.94785372094265441</v>
      </c>
    </row>
    <row r="1971" spans="1:1" x14ac:dyDescent="0.3">
      <c r="A1971" s="14">
        <v>-0.31336234656068213</v>
      </c>
    </row>
    <row r="1972" spans="1:1" x14ac:dyDescent="0.3">
      <c r="A1972" s="14">
        <v>1.0831163213209927</v>
      </c>
    </row>
    <row r="1973" spans="1:1" x14ac:dyDescent="0.3">
      <c r="A1973" s="14">
        <v>0.94570813262594222</v>
      </c>
    </row>
    <row r="1974" spans="1:1" x14ac:dyDescent="0.3">
      <c r="A1974" s="14">
        <v>0.69121558764936852</v>
      </c>
    </row>
    <row r="1975" spans="1:1" x14ac:dyDescent="0.3">
      <c r="A1975" s="14">
        <v>0.67083140595460622</v>
      </c>
    </row>
    <row r="1976" spans="1:1" x14ac:dyDescent="0.3">
      <c r="A1976" s="14">
        <v>1.0082753673159</v>
      </c>
    </row>
    <row r="1977" spans="1:1" x14ac:dyDescent="0.3">
      <c r="A1977" s="14">
        <v>1.68853942060659</v>
      </c>
    </row>
    <row r="1978" spans="1:1" x14ac:dyDescent="0.3">
      <c r="A1978" s="14">
        <v>1.0577190744447502</v>
      </c>
    </row>
    <row r="1979" spans="1:1" x14ac:dyDescent="0.3">
      <c r="A1979" s="14">
        <v>1.1557902809842677</v>
      </c>
    </row>
    <row r="1980" spans="1:1" x14ac:dyDescent="0.3">
      <c r="A1980" s="14">
        <v>0.96013522105142424</v>
      </c>
    </row>
    <row r="1981" spans="1:1" x14ac:dyDescent="0.3">
      <c r="A1981" s="14">
        <v>1.1056905974765721</v>
      </c>
    </row>
    <row r="1982" spans="1:1" x14ac:dyDescent="0.3">
      <c r="A1982" s="14">
        <v>0.5948677117996144</v>
      </c>
    </row>
    <row r="1983" spans="1:1" x14ac:dyDescent="0.3">
      <c r="A1983" s="14">
        <v>0.53163303351417446</v>
      </c>
    </row>
    <row r="1984" spans="1:1" x14ac:dyDescent="0.3">
      <c r="A1984" s="14">
        <v>1.2611725088791805</v>
      </c>
    </row>
    <row r="1985" spans="1:1" x14ac:dyDescent="0.3">
      <c r="A1985" s="14">
        <v>0.22253363770713058</v>
      </c>
    </row>
    <row r="1986" spans="1:1" x14ac:dyDescent="0.3">
      <c r="A1986" s="14">
        <v>0.21070958306292667</v>
      </c>
    </row>
    <row r="1987" spans="1:1" x14ac:dyDescent="0.3">
      <c r="A1987" s="14">
        <v>0.76782458197443704</v>
      </c>
    </row>
    <row r="1988" spans="1:1" x14ac:dyDescent="0.3">
      <c r="A1988" s="14">
        <v>0.75742028172918352</v>
      </c>
    </row>
    <row r="1989" spans="1:1" x14ac:dyDescent="0.3">
      <c r="A1989" s="14">
        <v>0.29221160479156894</v>
      </c>
    </row>
    <row r="1990" spans="1:1" x14ac:dyDescent="0.3">
      <c r="A1990" s="14">
        <v>0.16284931426405741</v>
      </c>
    </row>
    <row r="1991" spans="1:1" x14ac:dyDescent="0.3">
      <c r="A1991" s="14">
        <v>0.99748579207721599</v>
      </c>
    </row>
    <row r="1992" spans="1:1" x14ac:dyDescent="0.3">
      <c r="A1992" s="14">
        <v>1.3069760588447796</v>
      </c>
    </row>
    <row r="1993" spans="1:1" x14ac:dyDescent="0.3">
      <c r="A1993" s="14">
        <v>0.76567319002325995</v>
      </c>
    </row>
    <row r="1994" spans="1:1" x14ac:dyDescent="0.3">
      <c r="A1994" s="14">
        <v>0.93160070971523301</v>
      </c>
    </row>
    <row r="1995" spans="1:1" x14ac:dyDescent="0.3">
      <c r="A1995" s="14">
        <v>1.0353186080030188</v>
      </c>
    </row>
    <row r="1996" spans="1:1" x14ac:dyDescent="0.3">
      <c r="A1996" s="14">
        <v>0.81273607718069973</v>
      </c>
    </row>
    <row r="1997" spans="1:1" x14ac:dyDescent="0.3">
      <c r="A1997" s="14">
        <v>8.0835425764383944E-3</v>
      </c>
    </row>
    <row r="1998" spans="1:1" x14ac:dyDescent="0.3">
      <c r="A1998" s="14">
        <v>0.35706123886825497</v>
      </c>
    </row>
    <row r="1999" spans="1:1" x14ac:dyDescent="0.3">
      <c r="A1999" s="14">
        <v>0.23749616856226119</v>
      </c>
    </row>
    <row r="2000" spans="1:1" x14ac:dyDescent="0.3">
      <c r="A2000" s="14">
        <v>-2.2795352858676191E-2</v>
      </c>
    </row>
    <row r="2001" spans="1:1" x14ac:dyDescent="0.3">
      <c r="A2001" s="14">
        <v>0.14642696315526788</v>
      </c>
    </row>
    <row r="2002" spans="1:1" x14ac:dyDescent="0.3">
      <c r="A2002" s="14">
        <v>0.93712717107703647</v>
      </c>
    </row>
    <row r="2003" spans="1:1" x14ac:dyDescent="0.3">
      <c r="A2003" s="14">
        <v>0.45153158652714664</v>
      </c>
    </row>
    <row r="2004" spans="1:1" x14ac:dyDescent="0.3">
      <c r="A2004" s="14">
        <v>0.20502790293778214</v>
      </c>
    </row>
    <row r="2005" spans="1:1" x14ac:dyDescent="0.3">
      <c r="A2005" s="14">
        <v>0.41525430886354181</v>
      </c>
    </row>
  </sheetData>
  <printOptions horizontalCentered="1"/>
  <pageMargins left="0.4" right="0.4" top="0.5" bottom="0.6" header="0.25" footer="0.3"/>
  <pageSetup scale="43" fitToHeight="0" orientation="landscape" r:id="rId1"/>
  <headerFooter>
    <oddFooter>&amp;C&amp;8&amp;A&amp;L&amp;8&amp;F&amp;R&amp;8Page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2879B-1DA2-4FAA-831D-612B48BBF389}">
  <sheetPr>
    <pageSetUpPr fitToPage="1"/>
  </sheetPr>
  <dimension ref="A1:J36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0" ht="17" x14ac:dyDescent="0.4">
      <c r="A1" s="3" t="s">
        <v>27</v>
      </c>
    </row>
    <row r="2" spans="1:10" x14ac:dyDescent="0.3">
      <c r="A2" s="4" t="s">
        <v>28</v>
      </c>
    </row>
    <row r="3" spans="1:10" x14ac:dyDescent="0.3">
      <c r="A3" s="4" t="s">
        <v>29</v>
      </c>
    </row>
    <row r="5" spans="1:10" x14ac:dyDescent="0.3">
      <c r="A5" s="11" t="str">
        <f ca="1">_xlfn.FORMULATEXT(A6)</f>
        <v>=fx.RiskBootstrapCIλ(Data!$B$5:$B$64, LAMBDA(s, AVERAGE(s)), , , 2000, , , , "Mean return")</v>
      </c>
      <c r="E5" s="11" t="str">
        <f ca="1">_xlfn.FORMULATEXT(E6)</f>
        <v>=fx.RiskBootstrapCIλ(Data!$B$5:$B$64, LAMBDA(s, AVERAGE(s)), , "Percentile", 2000, , , , "Mean return")</v>
      </c>
      <c r="I5" s="11" t="str">
        <f ca="1">_xlfn.FORMULATEXT(I6)</f>
        <v>=fx.RiskBootstrapCIλ(Data!$B$5:$B$64, LAMBDA(s, AVERAGE(s)), , "Basic", 2000, , , , "Mean return")</v>
      </c>
    </row>
    <row r="6" spans="1:10" x14ac:dyDescent="0.3">
      <c r="A6" s="2" t="str" cm="1">
        <f t="array" ref="A6:B17">fx.RiskBootstrapCIλ(Data!$B$5:$B$64, _xlfn.LAMBDA(_xlpm.s, AVERAGE(_xlpm.s)), , , 2000, , , , "Mean return")</f>
        <v>Bootstrap 95% interval: Mean return</v>
      </c>
      <c r="B6" s="1" t="str">
        <v/>
      </c>
      <c r="E6" s="2" t="str" cm="1">
        <f t="array" ref="E6:F17">fx.RiskBootstrapCIλ(Data!$B$5:$B$64, _xlfn.LAMBDA(_xlpm.s, AVERAGE(_xlpm.s)), , "Percentile", 2000, , , , "Mean return")</f>
        <v>Bootstrap 95% interval: Mean return</v>
      </c>
      <c r="F6" s="1" t="str">
        <v/>
      </c>
      <c r="I6" s="2" t="str" cm="1">
        <f t="array" ref="I6:J17">fx.RiskBootstrapCIλ(Data!$B$5:$B$64, _xlfn.LAMBDA(_xlpm.s, AVERAGE(_xlpm.s)), , "Basic", 2000, , , , "Mean return")</f>
        <v>Bootstrap 95% interval: Mean return</v>
      </c>
      <c r="J6" s="1" t="str">
        <v/>
      </c>
    </row>
    <row r="7" spans="1:10" x14ac:dyDescent="0.3">
      <c r="A7" s="5" t="str">
        <v>Item</v>
      </c>
      <c r="B7" s="5" t="str">
        <v>Value</v>
      </c>
      <c r="E7" s="5" t="str">
        <v>Item</v>
      </c>
      <c r="F7" s="5" t="str">
        <v>Value</v>
      </c>
      <c r="I7" s="5" t="str">
        <v>Item</v>
      </c>
      <c r="J7" s="5" t="str">
        <v>Value</v>
      </c>
    </row>
    <row r="8" spans="1:10" x14ac:dyDescent="0.3">
      <c r="A8" s="1" t="str">
        <v>Estimate</v>
      </c>
      <c r="B8" s="17">
        <v>6.1900000000000011E-3</v>
      </c>
      <c r="E8" s="1" t="str">
        <v>Estimate</v>
      </c>
      <c r="F8" s="17">
        <v>6.1900000000000011E-3</v>
      </c>
      <c r="I8" s="1" t="str">
        <v>Estimate</v>
      </c>
      <c r="J8" s="17">
        <v>6.1900000000000011E-3</v>
      </c>
    </row>
    <row r="9" spans="1:10" x14ac:dyDescent="0.3">
      <c r="A9" s="1" t="str">
        <v>Bootstrap mean</v>
      </c>
      <c r="B9" s="17">
        <v>6.2115575000000157E-3</v>
      </c>
      <c r="E9" s="1" t="str">
        <v>Bootstrap mean</v>
      </c>
      <c r="F9" s="17">
        <v>6.2115575000000157E-3</v>
      </c>
      <c r="I9" s="1" t="str">
        <v>Bootstrap mean</v>
      </c>
      <c r="J9" s="17">
        <v>6.2115575000000157E-3</v>
      </c>
    </row>
    <row r="10" spans="1:10" x14ac:dyDescent="0.3">
      <c r="A10" s="1" t="str">
        <v>Bias</v>
      </c>
      <c r="B10" s="17">
        <v>2.1557500000014655E-5</v>
      </c>
      <c r="E10" s="1" t="str">
        <v>Bias</v>
      </c>
      <c r="F10" s="17">
        <v>2.1557500000014655E-5</v>
      </c>
      <c r="I10" s="1" t="str">
        <v>Bias</v>
      </c>
      <c r="J10" s="17">
        <v>2.1557500000014655E-5</v>
      </c>
    </row>
    <row r="11" spans="1:10" x14ac:dyDescent="0.3">
      <c r="A11" s="1" t="str">
        <v>Std error</v>
      </c>
      <c r="B11" s="17">
        <v>4.7492301539535046E-3</v>
      </c>
      <c r="E11" s="1" t="str">
        <v>Std error</v>
      </c>
      <c r="F11" s="17">
        <v>4.7492301539535046E-3</v>
      </c>
      <c r="I11" s="1" t="str">
        <v>Std error</v>
      </c>
      <c r="J11" s="17">
        <v>4.7492301539535046E-3</v>
      </c>
    </row>
    <row r="12" spans="1:10" x14ac:dyDescent="0.3">
      <c r="A12" s="1" t="str">
        <v>Lower 95%</v>
      </c>
      <c r="B12" s="17">
        <v>-3.4669246807011462E-3</v>
      </c>
      <c r="E12" s="1" t="str">
        <v>Lower 95%</v>
      </c>
      <c r="F12" s="17">
        <v>-3.3534166666666656E-3</v>
      </c>
      <c r="I12" s="1" t="str">
        <v>Lower 95%</v>
      </c>
      <c r="J12" s="17">
        <v>-3.0022499999999997E-3</v>
      </c>
    </row>
    <row r="13" spans="1:10" x14ac:dyDescent="0.3">
      <c r="A13" s="1" t="str">
        <v>Upper 95%</v>
      </c>
      <c r="B13" s="17">
        <v>1.5197073782396132E-2</v>
      </c>
      <c r="E13" s="1" t="str">
        <v>Upper 95%</v>
      </c>
      <c r="F13" s="17">
        <v>1.5382250000000002E-2</v>
      </c>
      <c r="I13" s="1" t="str">
        <v>Upper 95%</v>
      </c>
      <c r="J13" s="17">
        <v>1.5733416666666666E-2</v>
      </c>
    </row>
    <row r="14" spans="1:10" x14ac:dyDescent="0.3">
      <c r="A14" s="1" t="str">
        <v>Lower percentile used</v>
      </c>
      <c r="B14" s="1">
        <v>2.2437578669038987E-2</v>
      </c>
      <c r="E14" s="1" t="str">
        <v>Lower percentile used</v>
      </c>
      <c r="F14" s="1">
        <v>2.5000000000000022E-2</v>
      </c>
      <c r="I14" s="1" t="str">
        <v>Lower percentile used</v>
      </c>
      <c r="J14" s="1">
        <v>2.5000000000000022E-2</v>
      </c>
    </row>
    <row r="15" spans="1:10" x14ac:dyDescent="0.3">
      <c r="A15" s="1" t="str">
        <v>Upper percentile used</v>
      </c>
      <c r="B15" s="1">
        <v>0.97236881782884166</v>
      </c>
      <c r="E15" s="1" t="str">
        <v>Upper percentile used</v>
      </c>
      <c r="F15" s="1">
        <v>0.97499999999999998</v>
      </c>
      <c r="I15" s="1" t="str">
        <v>Upper percentile used</v>
      </c>
      <c r="J15" s="1">
        <v>0.97499999999999998</v>
      </c>
    </row>
    <row r="16" spans="1:10" x14ac:dyDescent="0.3">
      <c r="A16" s="1" t="str">
        <v>Method</v>
      </c>
      <c r="B16" s="1" t="str">
        <v>BCa</v>
      </c>
      <c r="E16" s="1" t="str">
        <v>Method</v>
      </c>
      <c r="F16" s="1" t="str">
        <v>Percentile</v>
      </c>
      <c r="I16" s="1" t="str">
        <v>Method</v>
      </c>
      <c r="J16" s="1" t="str">
        <v>Basic</v>
      </c>
    </row>
    <row r="17" spans="1:10" x14ac:dyDescent="0.3">
      <c r="A17" s="1" t="str">
        <v>Trials</v>
      </c>
      <c r="B17" s="1">
        <v>2000</v>
      </c>
      <c r="E17" s="1" t="str">
        <v>Trials</v>
      </c>
      <c r="F17" s="1">
        <v>2000</v>
      </c>
      <c r="I17" s="1" t="str">
        <v>Trials</v>
      </c>
      <c r="J17" s="1">
        <v>2000</v>
      </c>
    </row>
    <row r="19" spans="1:10" x14ac:dyDescent="0.3">
      <c r="A19" s="1" t="s">
        <v>30</v>
      </c>
      <c r="B19" s="1" t="s">
        <v>31</v>
      </c>
      <c r="C19" s="1" t="s">
        <v>32</v>
      </c>
    </row>
    <row r="20" spans="1:10" x14ac:dyDescent="0.3">
      <c r="A20" s="17">
        <f>AVERAGE(Data!$B$5:$B$64)</f>
        <v>6.1900000000000011E-3</v>
      </c>
      <c r="B20" s="17">
        <f>AVERAGE(Data!$B$5:$B$64) - _xlfn.T.INV.2T(0.05, 59) * _xlfn.STDEV.S(Data!$B$5:$B$64) / SQRT(60)</f>
        <v>-3.4307443619308892E-3</v>
      </c>
      <c r="C20" s="17">
        <f>AVERAGE(Data!$B$5:$B$64) + _xlfn.T.INV.2T(0.05, 59) * _xlfn.STDEV.S(Data!$B$5:$B$64) / SQRT(60)</f>
        <v>1.581074436193089E-2</v>
      </c>
    </row>
    <row r="23" spans="1:10" ht="17" x14ac:dyDescent="0.4">
      <c r="A23" s="3" t="s">
        <v>33</v>
      </c>
    </row>
    <row r="24" spans="1:10" x14ac:dyDescent="0.3">
      <c r="A24" s="11" t="str">
        <f ca="1">_xlfn.FORMULATEXT(A25)</f>
        <v>=fx.RiskBootstrapCIλ(Data!$B$5:$B$64, LAMBDA(s, MEDIAN(s)), , , 2000, , , , "Median return")</v>
      </c>
    </row>
    <row r="25" spans="1:10" x14ac:dyDescent="0.3">
      <c r="A25" s="2" t="str" cm="1">
        <f t="array" ref="A25:B36">fx.RiskBootstrapCIλ(Data!$B$5:$B$64, _xlfn.LAMBDA(_xlpm.s, MEDIAN(_xlpm.s)), , , 2000, , , , "Median return")</f>
        <v>Bootstrap 95% interval: Median return</v>
      </c>
      <c r="B25" s="1" t="str">
        <v/>
      </c>
    </row>
    <row r="26" spans="1:10" x14ac:dyDescent="0.3">
      <c r="A26" s="5" t="str">
        <v>Item</v>
      </c>
      <c r="B26" s="5" t="str">
        <v>Value</v>
      </c>
    </row>
    <row r="27" spans="1:10" x14ac:dyDescent="0.3">
      <c r="A27" s="1" t="str">
        <v>Estimate</v>
      </c>
      <c r="B27" s="17">
        <v>1.355E-2</v>
      </c>
    </row>
    <row r="28" spans="1:10" x14ac:dyDescent="0.3">
      <c r="A28" s="1" t="str">
        <v>Bootstrap mean</v>
      </c>
      <c r="B28" s="17">
        <v>1.1257999999999917E-2</v>
      </c>
    </row>
    <row r="29" spans="1:10" x14ac:dyDescent="0.3">
      <c r="A29" s="1" t="str">
        <v>Bias</v>
      </c>
      <c r="B29" s="17">
        <v>-2.2920000000000822E-3</v>
      </c>
    </row>
    <row r="30" spans="1:10" x14ac:dyDescent="0.3">
      <c r="A30" s="1" t="str">
        <v>Std error</v>
      </c>
      <c r="B30" s="17">
        <v>4.9895441951783972E-3</v>
      </c>
    </row>
    <row r="31" spans="1:10" x14ac:dyDescent="0.3">
      <c r="A31" s="1" t="str">
        <v>Lower 95%</v>
      </c>
      <c r="B31" s="17">
        <v>-9.4500855456993652E-4</v>
      </c>
    </row>
    <row r="32" spans="1:10" x14ac:dyDescent="0.3">
      <c r="A32" s="1" t="str">
        <v>Upper 95%</v>
      </c>
      <c r="B32" s="17">
        <v>1.7600000000000001E-2</v>
      </c>
    </row>
    <row r="33" spans="1:2" x14ac:dyDescent="0.3">
      <c r="A33" s="1" t="str">
        <v>Lower percentile used</v>
      </c>
      <c r="B33" s="1">
        <v>2.0665324107483805E-2</v>
      </c>
    </row>
    <row r="34" spans="1:2" x14ac:dyDescent="0.3">
      <c r="A34" s="1" t="str">
        <v>Upper percentile used</v>
      </c>
      <c r="B34" s="1">
        <v>0.96992758243422128</v>
      </c>
    </row>
    <row r="35" spans="1:2" x14ac:dyDescent="0.3">
      <c r="A35" s="1" t="str">
        <v>Method</v>
      </c>
      <c r="B35" s="1" t="str">
        <v>BCa</v>
      </c>
    </row>
    <row r="36" spans="1:2" x14ac:dyDescent="0.3">
      <c r="A36" s="1" t="str">
        <v>Trials</v>
      </c>
      <c r="B36" s="1">
        <v>2000</v>
      </c>
    </row>
  </sheetData>
  <printOptions horizontalCentered="1"/>
  <pageMargins left="0.4" right="0.4" top="0.5" bottom="0.6" header="0.25" footer="0.3"/>
  <pageSetup scale="94" orientation="landscape" r:id="rId1"/>
  <headerFooter>
    <oddFooter>&amp;C&amp;8&amp;A&amp;L&amp;8&amp;F&amp;R&amp;8Page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D050-3039-417A-BBAE-4E630C8843C3}">
  <sheetPr>
    <pageSetUpPr fitToPage="1"/>
  </sheetPr>
  <dimension ref="A1:L33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7" ht="17" x14ac:dyDescent="0.4">
      <c r="A1" s="3" t="s">
        <v>34</v>
      </c>
    </row>
    <row r="2" spans="1:7" x14ac:dyDescent="0.3">
      <c r="A2" s="4" t="s">
        <v>35</v>
      </c>
    </row>
    <row r="3" spans="1:7" x14ac:dyDescent="0.3">
      <c r="A3" s="4" t="s">
        <v>36</v>
      </c>
    </row>
    <row r="5" spans="1:7" x14ac:dyDescent="0.3">
      <c r="A5" s="11" t="str">
        <f ca="1">_xlfn.FORMULATEXT(A6)</f>
        <v>=fx.RiskRegressλ(Data!$H$5:$H$52, Data!$F$5:$G$52, , , {"Units","Price","Promotion"})</v>
      </c>
    </row>
    <row r="6" spans="1:7" x14ac:dyDescent="0.3">
      <c r="A6" s="15" t="str" cm="1">
        <f t="array" ref="A6:G25">fx.RiskRegressλ(Data!$H$5:$H$52, Data!$F$5:$G$52, , , {"Units","Price","Promotion"})</f>
        <v>Linear regression of Units</v>
      </c>
      <c r="B6" s="14" t="str">
        <v/>
      </c>
      <c r="C6" s="14" t="str">
        <v/>
      </c>
      <c r="D6" s="14" t="str">
        <v/>
      </c>
      <c r="E6" s="14" t="str">
        <v/>
      </c>
      <c r="F6" s="14" t="str">
        <v/>
      </c>
      <c r="G6" s="14" t="str">
        <v/>
      </c>
    </row>
    <row r="7" spans="1:7" x14ac:dyDescent="0.3">
      <c r="A7" s="18" t="str">
        <v>Term</v>
      </c>
      <c r="B7" s="18" t="str">
        <v>Coefficient</v>
      </c>
      <c r="C7" s="18" t="str">
        <v>Std error</v>
      </c>
      <c r="D7" s="18" t="str">
        <v>t</v>
      </c>
      <c r="E7" s="18" t="str">
        <v>p-value</v>
      </c>
      <c r="F7" s="18" t="str">
        <v>Lower 95%</v>
      </c>
      <c r="G7" s="18" t="str">
        <v>Upper 95%</v>
      </c>
    </row>
    <row r="8" spans="1:7" x14ac:dyDescent="0.3">
      <c r="A8" s="14" t="str">
        <v>Intercept</v>
      </c>
      <c r="B8" s="14">
        <v>497.43156262295486</v>
      </c>
      <c r="C8" s="14">
        <v>33.447714721009014</v>
      </c>
      <c r="D8" s="14">
        <v>14.871914771220846</v>
      </c>
      <c r="E8" s="14">
        <v>5.5250525787391872E-19</v>
      </c>
      <c r="F8" s="14">
        <v>430.06440705305084</v>
      </c>
      <c r="G8" s="14">
        <v>564.79871819285881</v>
      </c>
    </row>
    <row r="9" spans="1:7" x14ac:dyDescent="0.3">
      <c r="A9" s="14" t="str">
        <v>Price</v>
      </c>
      <c r="B9" s="14">
        <v>-24.010531858330275</v>
      </c>
      <c r="C9" s="14">
        <v>3.342187359193141</v>
      </c>
      <c r="D9" s="14">
        <v>-7.1840771560235961</v>
      </c>
      <c r="E9" s="14">
        <v>5.4390445212644164E-9</v>
      </c>
      <c r="F9" s="14">
        <v>-30.742042744755906</v>
      </c>
      <c r="G9" s="14">
        <v>-17.279020971904643</v>
      </c>
    </row>
    <row r="10" spans="1:7" x14ac:dyDescent="0.3">
      <c r="A10" s="14" t="str">
        <v>Promotion</v>
      </c>
      <c r="B10" s="14">
        <v>17.791917327062126</v>
      </c>
      <c r="C10" s="14">
        <v>2.6656476124667008</v>
      </c>
      <c r="D10" s="14">
        <v>6.6745196341230129</v>
      </c>
      <c r="E10" s="14">
        <v>3.1011741950470672E-8</v>
      </c>
      <c r="F10" s="14">
        <v>12.423027437230809</v>
      </c>
      <c r="G10" s="14">
        <v>23.160807216893446</v>
      </c>
    </row>
    <row r="11" spans="1:7" x14ac:dyDescent="0.3">
      <c r="A11" s="14" t="str">
        <v>Statistic</v>
      </c>
      <c r="B11" s="14" t="str">
        <v>Value</v>
      </c>
      <c r="C11" s="14" t="str">
        <v/>
      </c>
      <c r="D11" s="14" t="str">
        <v/>
      </c>
      <c r="E11" s="14" t="str">
        <v/>
      </c>
      <c r="F11" s="14" t="str">
        <v/>
      </c>
      <c r="G11" s="14" t="str">
        <v/>
      </c>
    </row>
    <row r="12" spans="1:7" x14ac:dyDescent="0.3">
      <c r="A12" s="14" t="str">
        <v>R2</v>
      </c>
      <c r="B12" s="14">
        <v>0.66227220515199947</v>
      </c>
      <c r="C12" s="14" t="str">
        <v/>
      </c>
      <c r="D12" s="14" t="str">
        <v/>
      </c>
      <c r="E12" s="14" t="str">
        <v/>
      </c>
      <c r="F12" s="14" t="str">
        <v/>
      </c>
      <c r="G12" s="14" t="str">
        <v/>
      </c>
    </row>
    <row r="13" spans="1:7" x14ac:dyDescent="0.3">
      <c r="A13" s="14" t="str">
        <v>Adjusted R2</v>
      </c>
      <c r="B13" s="14">
        <v>0.64726208093653281</v>
      </c>
      <c r="C13" s="14" t="str">
        <v/>
      </c>
      <c r="D13" s="14" t="str">
        <v/>
      </c>
      <c r="E13" s="14" t="str">
        <v/>
      </c>
      <c r="F13" s="14" t="str">
        <v/>
      </c>
      <c r="G13" s="14" t="str">
        <v/>
      </c>
    </row>
    <row r="14" spans="1:7" x14ac:dyDescent="0.3">
      <c r="A14" s="14" t="str">
        <v>Std error of regression</v>
      </c>
      <c r="B14" s="14">
        <v>26.098348374042111</v>
      </c>
      <c r="C14" s="14" t="str">
        <v/>
      </c>
      <c r="D14" s="14" t="str">
        <v/>
      </c>
      <c r="E14" s="14" t="str">
        <v/>
      </c>
      <c r="F14" s="14" t="str">
        <v/>
      </c>
      <c r="G14" s="14" t="str">
        <v/>
      </c>
    </row>
    <row r="15" spans="1:7" x14ac:dyDescent="0.3">
      <c r="A15" s="14" t="str">
        <v>F</v>
      </c>
      <c r="B15" s="14">
        <v>44.121700503289837</v>
      </c>
      <c r="C15" s="14" t="str">
        <v/>
      </c>
      <c r="D15" s="14" t="str">
        <v/>
      </c>
      <c r="E15" s="14" t="str">
        <v/>
      </c>
      <c r="F15" s="14" t="str">
        <v/>
      </c>
      <c r="G15" s="14" t="str">
        <v/>
      </c>
    </row>
    <row r="16" spans="1:7" x14ac:dyDescent="0.3">
      <c r="A16" s="14" t="str">
        <v>p-value of F</v>
      </c>
      <c r="B16" s="14">
        <v>2.4703193366778867E-11</v>
      </c>
      <c r="C16" s="14" t="str">
        <v/>
      </c>
      <c r="D16" s="14" t="str">
        <v/>
      </c>
      <c r="E16" s="14" t="str">
        <v/>
      </c>
      <c r="F16" s="14" t="str">
        <v/>
      </c>
      <c r="G16" s="14" t="str">
        <v/>
      </c>
    </row>
    <row r="17" spans="1:12" x14ac:dyDescent="0.3">
      <c r="A17" s="14" t="str">
        <v>Observations</v>
      </c>
      <c r="B17" s="14">
        <v>48</v>
      </c>
      <c r="C17" s="14" t="str">
        <v/>
      </c>
      <c r="D17" s="14" t="str">
        <v/>
      </c>
      <c r="E17" s="14" t="str">
        <v/>
      </c>
      <c r="F17" s="14" t="str">
        <v/>
      </c>
      <c r="G17" s="14" t="str">
        <v/>
      </c>
    </row>
    <row r="18" spans="1:12" x14ac:dyDescent="0.3">
      <c r="A18" s="14" t="str">
        <v>Residual df</v>
      </c>
      <c r="B18" s="14">
        <v>45</v>
      </c>
      <c r="C18" s="14" t="str">
        <v/>
      </c>
      <c r="D18" s="14" t="str">
        <v/>
      </c>
      <c r="E18" s="14" t="str">
        <v/>
      </c>
      <c r="F18" s="14" t="str">
        <v/>
      </c>
      <c r="G18" s="14" t="str">
        <v/>
      </c>
    </row>
    <row r="19" spans="1:12" x14ac:dyDescent="0.3">
      <c r="A19" s="14" t="str">
        <v>Durbin-Watson</v>
      </c>
      <c r="B19" s="14">
        <v>1.9460361693495738</v>
      </c>
      <c r="C19" s="14" t="str">
        <v/>
      </c>
      <c r="D19" s="14" t="str">
        <v/>
      </c>
      <c r="E19" s="14" t="str">
        <v/>
      </c>
      <c r="F19" s="14" t="str">
        <v/>
      </c>
      <c r="G19" s="14" t="str">
        <v/>
      </c>
    </row>
    <row r="20" spans="1:12" x14ac:dyDescent="0.3">
      <c r="A20" s="14" t="str">
        <v>AIC</v>
      </c>
      <c r="B20" s="14">
        <v>452.25996521032187</v>
      </c>
      <c r="C20" s="14" t="str">
        <v/>
      </c>
      <c r="D20" s="14" t="str">
        <v/>
      </c>
      <c r="E20" s="14" t="str">
        <v/>
      </c>
      <c r="F20" s="14" t="str">
        <v/>
      </c>
      <c r="G20" s="14" t="str">
        <v/>
      </c>
    </row>
    <row r="21" spans="1:12" x14ac:dyDescent="0.3">
      <c r="A21" s="14" t="str">
        <v>BIC</v>
      </c>
      <c r="B21" s="14">
        <v>457.87356824304555</v>
      </c>
      <c r="C21" s="14" t="str">
        <v/>
      </c>
      <c r="D21" s="14" t="str">
        <v/>
      </c>
      <c r="E21" s="14" t="str">
        <v/>
      </c>
      <c r="F21" s="14" t="str">
        <v/>
      </c>
      <c r="G21" s="14" t="str">
        <v/>
      </c>
    </row>
    <row r="22" spans="1:12" x14ac:dyDescent="0.3">
      <c r="A22" s="14" t="str">
        <v>Source</v>
      </c>
      <c r="B22" s="14" t="str">
        <v>df</v>
      </c>
      <c r="C22" s="14" t="str">
        <v>SS</v>
      </c>
      <c r="D22" s="14" t="str">
        <v>MS</v>
      </c>
      <c r="E22" s="14" t="str">
        <v>F</v>
      </c>
      <c r="F22" s="14" t="str">
        <v>p-value</v>
      </c>
      <c r="G22" s="14" t="str">
        <v/>
      </c>
    </row>
    <row r="23" spans="1:12" x14ac:dyDescent="0.3">
      <c r="A23" s="14" t="str">
        <v>Regression</v>
      </c>
      <c r="B23" s="14">
        <v>2</v>
      </c>
      <c r="C23" s="14">
        <v>60104.679546621002</v>
      </c>
      <c r="D23" s="14">
        <v>30052.339773310501</v>
      </c>
      <c r="E23" s="14">
        <v>44.121700503289837</v>
      </c>
      <c r="F23" s="14">
        <v>2.4703193366778867E-11</v>
      </c>
      <c r="G23" s="14" t="str">
        <v/>
      </c>
    </row>
    <row r="24" spans="1:12" x14ac:dyDescent="0.3">
      <c r="A24" s="14" t="str">
        <v>Residual</v>
      </c>
      <c r="B24" s="14">
        <v>45</v>
      </c>
      <c r="C24" s="14">
        <v>30650.570453378994</v>
      </c>
      <c r="D24" s="14">
        <v>681.12378785286649</v>
      </c>
      <c r="E24" s="14" t="str">
        <v/>
      </c>
      <c r="F24" s="14" t="str">
        <v/>
      </c>
      <c r="G24" s="14" t="str">
        <v/>
      </c>
    </row>
    <row r="25" spans="1:12" x14ac:dyDescent="0.3">
      <c r="A25" s="14" t="str">
        <v>Total</v>
      </c>
      <c r="B25" s="14">
        <v>47</v>
      </c>
      <c r="C25" s="14">
        <v>90755.25</v>
      </c>
      <c r="D25" s="14" t="str">
        <v/>
      </c>
      <c r="E25" s="14" t="str">
        <v/>
      </c>
      <c r="F25" s="14" t="str">
        <v/>
      </c>
      <c r="G25" s="14" t="str">
        <v/>
      </c>
    </row>
    <row r="28" spans="1:12" x14ac:dyDescent="0.3">
      <c r="A28" s="11" t="str">
        <f ca="1">_xlfn.FORMULATEXT(A29)</f>
        <v>=fx.RiskBootstrapRegressλ(Data!$H$5:$H$52, Data!$F$5:$G$52, , , 2000)</v>
      </c>
      <c r="H28" s="11" t="str">
        <f ca="1">_xlfn.FORMULATEXT(H29)</f>
        <v>=fx.RiskBootstrapRegressλ(Data!$H$5:$H$52, Data!$F$5:$G$52, "Residuals", , 2000)</v>
      </c>
    </row>
    <row r="29" spans="1:12" x14ac:dyDescent="0.3">
      <c r="A29" s="15" t="str" cm="1">
        <f t="array" ref="A29:E33">fx.RiskBootstrapRegressλ(Data!$H$5:$H$52, Data!$F$5:$G$52, , , 2000)</f>
        <v>Bootstrap regression (pairs, 2000 trials)</v>
      </c>
      <c r="B29" s="14" t="str">
        <v/>
      </c>
      <c r="C29" s="14" t="str">
        <v/>
      </c>
      <c r="D29" s="14" t="str">
        <v/>
      </c>
      <c r="E29" s="14" t="str">
        <v/>
      </c>
      <c r="H29" s="15" t="str" cm="1">
        <f t="array" ref="H29:L33">fx.RiskBootstrapRegressλ(Data!$H$5:$H$52, Data!$F$5:$G$52, "Residuals", , 2000)</f>
        <v>Bootstrap regression (residuals, 2000 trials)</v>
      </c>
      <c r="I29" s="14" t="str">
        <v/>
      </c>
      <c r="J29" s="14" t="str">
        <v/>
      </c>
      <c r="K29" s="14" t="str">
        <v/>
      </c>
      <c r="L29" s="14" t="str">
        <v/>
      </c>
    </row>
    <row r="30" spans="1:12" x14ac:dyDescent="0.3">
      <c r="A30" s="18" t="str">
        <v>Term</v>
      </c>
      <c r="B30" s="18" t="str">
        <v>Estimate</v>
      </c>
      <c r="C30" s="18" t="str">
        <v>Bootstrap SE</v>
      </c>
      <c r="D30" s="18" t="str">
        <v>Lower 95%</v>
      </c>
      <c r="E30" s="18" t="str">
        <v>Upper 95%</v>
      </c>
      <c r="H30" s="18" t="str">
        <v>Term</v>
      </c>
      <c r="I30" s="18" t="str">
        <v>Estimate</v>
      </c>
      <c r="J30" s="18" t="str">
        <v>Bootstrap SE</v>
      </c>
      <c r="K30" s="18" t="str">
        <v>Lower 95%</v>
      </c>
      <c r="L30" s="18" t="str">
        <v>Upper 95%</v>
      </c>
    </row>
    <row r="31" spans="1:12" x14ac:dyDescent="0.3">
      <c r="A31" s="14" t="str">
        <v>Intercept</v>
      </c>
      <c r="B31" s="14">
        <v>497.43156262295486</v>
      </c>
      <c r="C31" s="14">
        <v>32.700121631832332</v>
      </c>
      <c r="D31" s="14">
        <v>430.83469739759141</v>
      </c>
      <c r="E31" s="14">
        <v>556.23778509632041</v>
      </c>
      <c r="H31" s="14" t="str">
        <v>Intercept</v>
      </c>
      <c r="I31" s="14">
        <v>497.43156262295486</v>
      </c>
      <c r="J31" s="14">
        <v>35.571418624437811</v>
      </c>
      <c r="K31" s="14">
        <v>425.88953567247881</v>
      </c>
      <c r="L31" s="14">
        <v>567.28939475402001</v>
      </c>
    </row>
    <row r="32" spans="1:12" x14ac:dyDescent="0.3">
      <c r="A32" s="14" t="str">
        <v>X1</v>
      </c>
      <c r="B32" s="14">
        <v>-24.010531858330275</v>
      </c>
      <c r="C32" s="14">
        <v>3.0755530715589714</v>
      </c>
      <c r="D32" s="14">
        <v>-29.654827649283074</v>
      </c>
      <c r="E32" s="14">
        <v>-17.776245064045835</v>
      </c>
      <c r="H32" s="14" t="str">
        <v>X1</v>
      </c>
      <c r="I32" s="14">
        <v>-24.010531858330275</v>
      </c>
      <c r="J32" s="14">
        <v>3.5864709460277666</v>
      </c>
      <c r="K32" s="14">
        <v>-31.039371082491758</v>
      </c>
      <c r="L32" s="14">
        <v>-16.394856143416785</v>
      </c>
    </row>
    <row r="33" spans="1:12" x14ac:dyDescent="0.3">
      <c r="A33" s="14" t="str">
        <v>X2</v>
      </c>
      <c r="B33" s="14">
        <v>17.791917327062126</v>
      </c>
      <c r="C33" s="14">
        <v>6.3603368581092159</v>
      </c>
      <c r="D33" s="14">
        <v>7.269673323456054</v>
      </c>
      <c r="E33" s="14">
        <v>30.354340299931664</v>
      </c>
      <c r="H33" s="14" t="str">
        <v>X2</v>
      </c>
      <c r="I33" s="14">
        <v>17.791917327062126</v>
      </c>
      <c r="J33" s="14">
        <v>2.8116941835845246</v>
      </c>
      <c r="K33" s="14">
        <v>12.561725712838854</v>
      </c>
      <c r="L33" s="14">
        <v>24.077832427575306</v>
      </c>
    </row>
  </sheetData>
  <printOptions horizontalCentered="1"/>
  <pageMargins left="0.4" right="0.4" top="0.5" bottom="0.6" header="0.25" footer="0.3"/>
  <pageSetup scale="79" orientation="landscape" r:id="rId1"/>
  <headerFooter>
    <oddFooter>&amp;C&amp;8&amp;A&amp;L&amp;8&amp;F&amp;R&amp;8Page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Read me</vt:lpstr>
      <vt:lpstr>Data</vt:lpstr>
      <vt:lpstr>1 Resampling</vt:lpstr>
      <vt:lpstr>2 Distribution</vt:lpstr>
      <vt:lpstr>3 Interval</vt:lpstr>
      <vt:lpstr>4 Regression</vt:lpstr>
      <vt:lpstr>'1 Resampling'!Print_Area</vt:lpstr>
      <vt:lpstr>'2 Distribution'!Print_Area</vt:lpstr>
      <vt:lpstr>'3 Interval'!Print_Area</vt:lpstr>
      <vt:lpstr>'4 Regression'!Print_Area</vt:lpstr>
      <vt:lpstr>Data!Print_Area</vt:lpstr>
      <vt:lpstr>'Read me'!Print_Area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Phillips</dc:creator>
  <cp:lastModifiedBy>Wayne Phillips</cp:lastModifiedBy>
  <cp:lastPrinted>2026-10-17T20:58:31Z</cp:lastPrinted>
  <dcterms:created xsi:type="dcterms:W3CDTF">2026-10-17T20:58:24Z</dcterms:created>
  <dcterms:modified xsi:type="dcterms:W3CDTF">2026-10-17T20:58:43Z</dcterms:modified>
</cp:coreProperties>
</file>